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92.168.1.104\Melnikova\документы\windows\pc1\рабочее\Share\VII скликання\сессии\43 сесія\4. бюджет\"/>
    </mc:Choice>
  </mc:AlternateContent>
  <bookViews>
    <workbookView xWindow="0" yWindow="0" windowWidth="20490" windowHeight="7620"/>
  </bookViews>
  <sheets>
    <sheet name="Лист1" sheetId="1" r:id="rId1"/>
  </sheets>
  <definedNames>
    <definedName name="_xlnm.Print_Titles" localSheetId="0">Лист1!$9:$9</definedName>
    <definedName name="_xlnm.Print_Area" localSheetId="0">Лист1!$A$1:$H$247</definedName>
  </definedNames>
  <calcPr calcId="162913" fullCalcOnLoad="1"/>
</workbook>
</file>

<file path=xl/calcChain.xml><?xml version="1.0" encoding="utf-8"?>
<calcChain xmlns="http://schemas.openxmlformats.org/spreadsheetml/2006/main">
  <c r="F74" i="1" l="1"/>
  <c r="H74" i="1"/>
  <c r="G70" i="1"/>
  <c r="F70" i="1"/>
  <c r="H70" i="1"/>
  <c r="F170" i="1"/>
  <c r="G170" i="1"/>
  <c r="H170" i="1"/>
  <c r="G146" i="1"/>
  <c r="G145" i="1"/>
  <c r="H155" i="1"/>
  <c r="H231" i="1"/>
  <c r="F230" i="1"/>
  <c r="G230" i="1"/>
  <c r="H230" i="1"/>
  <c r="H229" i="1"/>
  <c r="H82" i="1"/>
  <c r="G203" i="1"/>
  <c r="H203" i="1"/>
  <c r="H205" i="1"/>
  <c r="H166" i="1"/>
  <c r="H235" i="1"/>
  <c r="H236" i="1"/>
  <c r="H237" i="1"/>
  <c r="H97" i="1"/>
  <c r="G21" i="1"/>
  <c r="G10" i="1"/>
  <c r="F21" i="1"/>
  <c r="H21" i="1"/>
  <c r="H29" i="1"/>
  <c r="H173" i="1"/>
  <c r="F96" i="1"/>
  <c r="F111" i="1"/>
  <c r="H111" i="1"/>
  <c r="F146" i="1"/>
  <c r="F145" i="1"/>
  <c r="H145" i="1"/>
  <c r="H151" i="1"/>
  <c r="H206" i="1"/>
  <c r="F64" i="1"/>
  <c r="H64" i="1"/>
  <c r="H65" i="1"/>
  <c r="H202" i="1"/>
  <c r="H204" i="1"/>
  <c r="H19" i="1"/>
  <c r="H32" i="1"/>
  <c r="F232" i="1"/>
  <c r="G232" i="1"/>
  <c r="H232" i="1"/>
  <c r="F121" i="1"/>
  <c r="H121" i="1"/>
  <c r="F110" i="1"/>
  <c r="H110" i="1"/>
  <c r="H234" i="1"/>
  <c r="H238" i="1"/>
  <c r="H239" i="1"/>
  <c r="H233" i="1"/>
  <c r="H185" i="1"/>
  <c r="F143" i="1"/>
  <c r="H143" i="1"/>
  <c r="H144" i="1"/>
  <c r="H228" i="1"/>
  <c r="H227" i="1"/>
  <c r="G226" i="1"/>
  <c r="F226" i="1"/>
  <c r="H226" i="1"/>
  <c r="F224" i="1"/>
  <c r="F220" i="1"/>
  <c r="G224" i="1"/>
  <c r="G220" i="1"/>
  <c r="G33" i="1"/>
  <c r="F33" i="1"/>
  <c r="H33" i="1"/>
  <c r="H35" i="1"/>
  <c r="H34" i="1"/>
  <c r="G121" i="1"/>
  <c r="H124" i="1"/>
  <c r="H171" i="1"/>
  <c r="H146" i="1"/>
  <c r="H150" i="1"/>
  <c r="F128" i="1"/>
  <c r="F127" i="1"/>
  <c r="H127" i="1"/>
  <c r="H129" i="1"/>
  <c r="H112" i="1"/>
  <c r="H75" i="1"/>
  <c r="H66" i="1"/>
  <c r="F61" i="1"/>
  <c r="G91" i="1"/>
  <c r="G111" i="1"/>
  <c r="H113" i="1"/>
  <c r="F222" i="1"/>
  <c r="H222" i="1"/>
  <c r="H223" i="1"/>
  <c r="G197" i="1"/>
  <c r="F197" i="1"/>
  <c r="F196" i="1"/>
  <c r="G192" i="1"/>
  <c r="G183" i="1"/>
  <c r="F192" i="1"/>
  <c r="H153" i="1"/>
  <c r="G105" i="1"/>
  <c r="F105" i="1"/>
  <c r="H105" i="1"/>
  <c r="F91" i="1"/>
  <c r="H91" i="1"/>
  <c r="G72" i="1"/>
  <c r="G67" i="1"/>
  <c r="F72" i="1"/>
  <c r="F67" i="1"/>
  <c r="H67" i="1"/>
  <c r="G141" i="1"/>
  <c r="F141" i="1"/>
  <c r="H141" i="1"/>
  <c r="G134" i="1"/>
  <c r="G133" i="1"/>
  <c r="F134" i="1"/>
  <c r="H134" i="1"/>
  <c r="F12" i="1"/>
  <c r="F10" i="1"/>
  <c r="H11" i="1"/>
  <c r="H13" i="1"/>
  <c r="H14" i="1"/>
  <c r="H15" i="1"/>
  <c r="H16" i="1"/>
  <c r="H17" i="1"/>
  <c r="H18" i="1"/>
  <c r="H20" i="1"/>
  <c r="H22" i="1"/>
  <c r="H23" i="1"/>
  <c r="H24" i="1"/>
  <c r="H25" i="1"/>
  <c r="H26" i="1"/>
  <c r="H27" i="1"/>
  <c r="H28" i="1"/>
  <c r="H30" i="1"/>
  <c r="H31" i="1"/>
  <c r="H36" i="1"/>
  <c r="H37" i="1"/>
  <c r="H39" i="1"/>
  <c r="H40" i="1"/>
  <c r="H42" i="1"/>
  <c r="H43" i="1"/>
  <c r="H44" i="1"/>
  <c r="H45" i="1"/>
  <c r="H46" i="1"/>
  <c r="H47" i="1"/>
  <c r="H48" i="1"/>
  <c r="H49" i="1"/>
  <c r="H50" i="1"/>
  <c r="H51" i="1"/>
  <c r="H52" i="1"/>
  <c r="H53" i="1"/>
  <c r="H54" i="1"/>
  <c r="H55" i="1"/>
  <c r="H56" i="1"/>
  <c r="H57" i="1"/>
  <c r="H58" i="1"/>
  <c r="H59" i="1"/>
  <c r="H60" i="1"/>
  <c r="H62" i="1"/>
  <c r="H63" i="1"/>
  <c r="H135" i="1"/>
  <c r="H136" i="1"/>
  <c r="H137" i="1"/>
  <c r="H139" i="1"/>
  <c r="H140" i="1"/>
  <c r="H142" i="1"/>
  <c r="H68" i="1"/>
  <c r="H69" i="1"/>
  <c r="H73" i="1"/>
  <c r="H76" i="1"/>
  <c r="H77" i="1"/>
  <c r="H78" i="1"/>
  <c r="H79" i="1"/>
  <c r="H80" i="1"/>
  <c r="H81" i="1"/>
  <c r="H83" i="1"/>
  <c r="H84" i="1"/>
  <c r="H85" i="1"/>
  <c r="H86" i="1"/>
  <c r="H87" i="1"/>
  <c r="H88" i="1"/>
  <c r="H89" i="1"/>
  <c r="H92" i="1"/>
  <c r="H93" i="1"/>
  <c r="H94" i="1"/>
  <c r="H95" i="1"/>
  <c r="H99" i="1"/>
  <c r="H101" i="1"/>
  <c r="H102" i="1"/>
  <c r="H104" i="1"/>
  <c r="H106" i="1"/>
  <c r="H109" i="1"/>
  <c r="H114" i="1"/>
  <c r="H115" i="1"/>
  <c r="H116" i="1"/>
  <c r="H117" i="1"/>
  <c r="H118" i="1"/>
  <c r="H107" i="1"/>
  <c r="H108" i="1"/>
  <c r="H119" i="1"/>
  <c r="H120" i="1"/>
  <c r="H122" i="1"/>
  <c r="H126" i="1"/>
  <c r="H147" i="1"/>
  <c r="H149" i="1"/>
  <c r="H152" i="1"/>
  <c r="H154" i="1"/>
  <c r="H157" i="1"/>
  <c r="H158" i="1"/>
  <c r="H159" i="1"/>
  <c r="H160" i="1"/>
  <c r="H161" i="1"/>
  <c r="H162" i="1"/>
  <c r="H163" i="1"/>
  <c r="H164" i="1"/>
  <c r="H165" i="1"/>
  <c r="H167" i="1"/>
  <c r="H168" i="1"/>
  <c r="H169" i="1"/>
  <c r="H172" i="1"/>
  <c r="H174" i="1"/>
  <c r="H175" i="1"/>
  <c r="H176" i="1"/>
  <c r="H177" i="1"/>
  <c r="H178" i="1"/>
  <c r="H179" i="1"/>
  <c r="H180" i="1"/>
  <c r="H225" i="1"/>
  <c r="H182" i="1"/>
  <c r="H130" i="1"/>
  <c r="H131" i="1"/>
  <c r="H132" i="1"/>
  <c r="H184" i="1"/>
  <c r="H186" i="1"/>
  <c r="H187" i="1"/>
  <c r="H188" i="1"/>
  <c r="H189" i="1"/>
  <c r="H190" i="1"/>
  <c r="H191" i="1"/>
  <c r="H193" i="1"/>
  <c r="H194" i="1"/>
  <c r="H195" i="1"/>
  <c r="H198" i="1"/>
  <c r="H199" i="1"/>
  <c r="H200" i="1"/>
  <c r="H201" i="1"/>
  <c r="H208" i="1"/>
  <c r="H209" i="1"/>
  <c r="H211" i="1"/>
  <c r="H212" i="1"/>
  <c r="H213" i="1"/>
  <c r="H214" i="1"/>
  <c r="H215" i="1"/>
  <c r="H216" i="1"/>
  <c r="H217" i="1"/>
  <c r="H218" i="1"/>
  <c r="H219" i="1"/>
  <c r="G12" i="1"/>
  <c r="G156" i="1"/>
  <c r="G207" i="1"/>
  <c r="F100" i="1"/>
  <c r="H100" i="1"/>
  <c r="F156" i="1"/>
  <c r="H156" i="1"/>
  <c r="G125" i="1"/>
  <c r="G123" i="1"/>
  <c r="F125" i="1"/>
  <c r="H125" i="1"/>
  <c r="G181" i="1"/>
  <c r="F181" i="1"/>
  <c r="H181" i="1"/>
  <c r="G41" i="1"/>
  <c r="F41" i="1"/>
  <c r="H41" i="1"/>
  <c r="G148" i="1"/>
  <c r="F207" i="1"/>
  <c r="H207" i="1"/>
  <c r="F98" i="1"/>
  <c r="H98" i="1"/>
  <c r="F148" i="1"/>
  <c r="H148" i="1"/>
  <c r="G210" i="1"/>
  <c r="G98" i="1"/>
  <c r="G100" i="1"/>
  <c r="G103" i="1"/>
  <c r="H103" i="1"/>
  <c r="G61" i="1"/>
  <c r="H61" i="1"/>
  <c r="G127" i="1"/>
  <c r="G138" i="1"/>
  <c r="F210" i="1"/>
  <c r="H210" i="1"/>
  <c r="F138" i="1"/>
  <c r="H138" i="1"/>
  <c r="G38" i="1"/>
  <c r="H38" i="1"/>
  <c r="H128" i="1"/>
  <c r="H192" i="1"/>
  <c r="G90" i="1"/>
  <c r="F123" i="1"/>
  <c r="H123" i="1"/>
  <c r="H224" i="1"/>
  <c r="H10" i="1"/>
  <c r="H196" i="1"/>
  <c r="F183" i="1"/>
  <c r="H183" i="1"/>
  <c r="H220" i="1"/>
  <c r="G240" i="1"/>
  <c r="H197" i="1"/>
  <c r="H96" i="1"/>
  <c r="F90" i="1"/>
  <c r="H90" i="1"/>
  <c r="H12" i="1"/>
  <c r="F133" i="1"/>
  <c r="H133" i="1"/>
  <c r="H72" i="1"/>
  <c r="F240" i="1"/>
  <c r="H240" i="1"/>
</calcChain>
</file>

<file path=xl/sharedStrings.xml><?xml version="1.0" encoding="utf-8"?>
<sst xmlns="http://schemas.openxmlformats.org/spreadsheetml/2006/main" count="933" uniqueCount="539">
  <si>
    <t>Додаток 7</t>
  </si>
  <si>
    <t>(грн.)</t>
  </si>
  <si>
    <t>Код програмної класифікації видатків та кредитування місцевого бюджету</t>
  </si>
  <si>
    <t>Код функціональної класифікації видатків та кредитування бюджету</t>
  </si>
  <si>
    <t>Найменування місцевої (регіональної) програми</t>
  </si>
  <si>
    <t>Загальний фонд</t>
  </si>
  <si>
    <t>Спеціальний фонд</t>
  </si>
  <si>
    <t>Разом загальний та спеціальний фонди</t>
  </si>
  <si>
    <t>Виконавчий комітет Мелітопольської міської ради Запорізької області</t>
  </si>
  <si>
    <t>1090</t>
  </si>
  <si>
    <t>1030</t>
  </si>
  <si>
    <t>0830</t>
  </si>
  <si>
    <t>0421</t>
  </si>
  <si>
    <t>180409</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</si>
  <si>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</si>
  <si>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Охорона і раціональне використання земель</t>
  </si>
  <si>
    <t>0470</t>
  </si>
  <si>
    <t>0490</t>
  </si>
  <si>
    <t>200700</t>
  </si>
  <si>
    <t>0540</t>
  </si>
  <si>
    <t>Інші природоохоронні заходи</t>
  </si>
  <si>
    <t>0320</t>
  </si>
  <si>
    <t xml:space="preserve"> Видатки на запобігання та ліквідації надзвичайних ситуацій та наслідків стихийного лиха</t>
  </si>
  <si>
    <t>0133</t>
  </si>
  <si>
    <t>250404</t>
  </si>
  <si>
    <t>Інші видатки</t>
  </si>
  <si>
    <t>Управління молоді та спорту Мелітопольської міської ради Запорізької області</t>
  </si>
  <si>
    <t>Відділ охорони здоров"я Мелітопольської міської ради Запорізької області</t>
  </si>
  <si>
    <t>080101</t>
  </si>
  <si>
    <t xml:space="preserve">Лікарні </t>
  </si>
  <si>
    <t>080102</t>
  </si>
  <si>
    <t xml:space="preserve">Територіальні медичні об'єднання </t>
  </si>
  <si>
    <t>081002</t>
  </si>
  <si>
    <t>0763</t>
  </si>
  <si>
    <t>Інші заходи по охороні здоров"я</t>
  </si>
  <si>
    <t>Міська програма "Медична допомога ветеранів війни та прирівняних до них (стаціонарне та амбулаторне лікування) на 2014 рік" від 30.10.2013 №5/28</t>
  </si>
  <si>
    <t>Управління соціального захисту населення  Мелітопольської міської ради Запорізької області</t>
  </si>
  <si>
    <t>Інші видатки на соціальний захист ветеранів війни та праці</t>
  </si>
  <si>
    <t>1040</t>
  </si>
  <si>
    <t>1010</t>
  </si>
  <si>
    <t>Управління житлово-комунального господарства Мелітопольської міської ради Запорізької області</t>
  </si>
  <si>
    <t>0620</t>
  </si>
  <si>
    <t>Благоустрій міста</t>
  </si>
  <si>
    <t>0456</t>
  </si>
  <si>
    <t>6650</t>
  </si>
  <si>
    <t>Управління комунальною власністю Мелітопольської міської ради Запорізької області</t>
  </si>
  <si>
    <t>Міська програма "Проведення експертно - грошової оцінки землі на території м. Мелітополя" на 2015 рік  від 29.05.2015 №5/22</t>
  </si>
  <si>
    <t>Відділ культури Мелітопольсьої міської ради Запорізької області</t>
  </si>
  <si>
    <t>0829</t>
  </si>
  <si>
    <t>Відділ капітального будівництва Мелітопольської міської ради Запорізької області</t>
  </si>
  <si>
    <t>0910</t>
  </si>
  <si>
    <t>0921</t>
  </si>
  <si>
    <t>0960</t>
  </si>
  <si>
    <t>0990</t>
  </si>
  <si>
    <t>0731</t>
  </si>
  <si>
    <t>0810</t>
  </si>
  <si>
    <t>РАЗОМ ВИДАТКІВ</t>
  </si>
  <si>
    <t>0411</t>
  </si>
  <si>
    <t xml:space="preserve">Начальник фінансового управління Мелітопольської міської ради </t>
  </si>
  <si>
    <t>Міська програма "Заходи з землеустрою та охорони земель у м.Мелітополі Запорізької областік" від 23.12.2014 №2/61</t>
  </si>
  <si>
    <t>Міська програма "Заходи, спрямовані на пропаганду охорони навколишнього природного середовища" від 25.12.2015р. №1/52</t>
  </si>
  <si>
    <t>Міська програма " Підтримка проекту грантової допомоги в рамках проекту людської безпеки "Кусаноне" від 25.12.2015р. №1/73</t>
  </si>
  <si>
    <t>Запорізької області  ___скликання</t>
  </si>
  <si>
    <t>Управління освіти Мелітопольської міської ради Запорізької області</t>
  </si>
  <si>
    <t>070807</t>
  </si>
  <si>
    <t>Інші освітні програми</t>
  </si>
  <si>
    <t>Міська програма "Вчитель" від 26.02.2016 №5/3</t>
  </si>
  <si>
    <t>Міська програма 'Охорона та громадський порядок" від 15.04.2016 № 3/5</t>
  </si>
  <si>
    <t>1060</t>
  </si>
  <si>
    <t>Міська програма "Поповнення статутного капіталу комунального підприємства "Проектно-виробниче архітектурно-планувальне бюро" Мелітопольської міської ради Запорізької області''  від 25.12.2015 № 1/57</t>
  </si>
  <si>
    <t>Міська програма "Проведення експертизи генерального плану м.Мелітополя" від 27.05.2016 № 5/4</t>
  </si>
  <si>
    <t>Мелітопольський міський голова</t>
  </si>
  <si>
    <t>Міська програма "Забезпечення житлом дітей-сиріт та дітей, позбавлених батьківського піклування, а також осіб з їх числа на 2016-2018 роки у м. Мелітополі" від 14.07.2016 №2/7</t>
  </si>
  <si>
    <t>120201</t>
  </si>
  <si>
    <t>Періодичні видання (газети та журнали)</t>
  </si>
  <si>
    <t xml:space="preserve"> Міська програма "Фінансова підтримка КУ "Редакція Мелітопольської міськрайонної газети "Новий день" на 2014-2016 роки" від 22.01.2014р. № 5/4</t>
  </si>
  <si>
    <t>Міська програма "Реалізація громадського бюджету (бюджету участі, партиципаторного бюджету) у місті Мелітополі на 2016-2019 роки"    від 30.09.2016 № 5/17</t>
  </si>
  <si>
    <t>1050</t>
  </si>
  <si>
    <t>Код типової програмної класифікації видатків та кредитування місцевого бюджету</t>
  </si>
  <si>
    <t>Найменування головного розпорядника, відповідального виконавця, бюджетної програми або напряму видатків
згідно з типовою відомчою/типовою програмною/тимчасовою класифікацією видатків та кредитування місцевого бюджету</t>
  </si>
  <si>
    <t>0310000</t>
  </si>
  <si>
    <t>0313202</t>
  </si>
  <si>
    <t>Соціальний захист ветеранів війни та праці</t>
  </si>
  <si>
    <t>Фінансова підтримка громадських організацій інвалідів і ветеранів</t>
  </si>
  <si>
    <t>0317211</t>
  </si>
  <si>
    <t xml:space="preserve">Сприяння діяльності телебачення і радіомовлення </t>
  </si>
  <si>
    <t>Будівництво та придбання житла для окремих категорій населення</t>
  </si>
  <si>
    <t>0317470</t>
  </si>
  <si>
    <t>0317810</t>
  </si>
  <si>
    <t>0319180</t>
  </si>
  <si>
    <t>0318021</t>
  </si>
  <si>
    <t>0318080</t>
  </si>
  <si>
    <t>0318600</t>
  </si>
  <si>
    <t>1100000</t>
  </si>
  <si>
    <t>Сприяння розвитку малого та середнього підприємництва</t>
  </si>
  <si>
    <t>Внески до статутного капіталу суб"єктів господарювання</t>
  </si>
  <si>
    <t>Надання позашкільної освіти позашкiльними закладами освiти, заходи iз позашкiльної роботи з дiтьми</t>
  </si>
  <si>
    <t>Проведення навчально-тренувальних зборів і змагань з олімпійських видів спорту</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</si>
  <si>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</si>
  <si>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Організація та проведення громадських робіт</t>
  </si>
  <si>
    <t>Забезпечення надійного та безперебійного функціонування житлово-експлуатаційного господарства</t>
  </si>
  <si>
    <t>4016010</t>
  </si>
  <si>
    <t>Утримання та розвиток інфраструктури доріг</t>
  </si>
  <si>
    <t>Заходи з енергозбереження</t>
  </si>
  <si>
    <t>4018600</t>
  </si>
  <si>
    <t>Реалізація заходів щодо інвестиційного розвитку території</t>
  </si>
  <si>
    <t>4716310</t>
  </si>
  <si>
    <t>4714100</t>
  </si>
  <si>
    <t>4716650</t>
  </si>
  <si>
    <t>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t>
  </si>
  <si>
    <t>4016130</t>
  </si>
  <si>
    <t>3202</t>
  </si>
  <si>
    <t>7810</t>
  </si>
  <si>
    <t>8600</t>
  </si>
  <si>
    <t>3140</t>
  </si>
  <si>
    <t>5011</t>
  </si>
  <si>
    <t>3201</t>
  </si>
  <si>
    <t>6010</t>
  </si>
  <si>
    <t>6130</t>
  </si>
  <si>
    <t>6060</t>
  </si>
  <si>
    <t>7470</t>
  </si>
  <si>
    <t>7310</t>
  </si>
  <si>
    <t>6310</t>
  </si>
  <si>
    <t>0180</t>
  </si>
  <si>
    <t>1020</t>
  </si>
  <si>
    <t>4100</t>
  </si>
  <si>
    <t>Міська програма "Нарощування матеріального резерву для запобігання та ліквідації надзвичайних ситуацій техногенного і природного характеру та їх наслідків"   від 15.12.2016 №2/37</t>
  </si>
  <si>
    <t>Міська програма "Розвиток позашкільної освіти" від 08.12.2016   № 2/2</t>
  </si>
  <si>
    <t>Міська програма "Пандус" від 08.12.2016 № 2/21</t>
  </si>
  <si>
    <t>0316324</t>
  </si>
  <si>
    <t>6324</t>
  </si>
  <si>
    <t>3160</t>
  </si>
  <si>
    <t>5012</t>
  </si>
  <si>
    <t>Проведення навчально-тренувальних зборів і змагань з неолімпійських видів спорту</t>
  </si>
  <si>
    <t>Реалізація державної політики у молодіжній сфері</t>
  </si>
  <si>
    <t>Інші заходи та заклади молодіжної політики</t>
  </si>
  <si>
    <t>0316320</t>
  </si>
  <si>
    <t>6320</t>
  </si>
  <si>
    <t>Надання допомоги у вирішенні житлових питань</t>
  </si>
  <si>
    <t>Міська програма "Сприяння розвитку підприємництва в місті  Мелітополі Запорізької області на 2017-2018 роки"   від 16.12.2016 № 2/40</t>
  </si>
  <si>
    <t>5010</t>
  </si>
  <si>
    <t>Проведення спортивної роботи в регіоні</t>
  </si>
  <si>
    <t>Програми і централізовані заходи у галузі охорони здоров"я</t>
  </si>
  <si>
    <t>3130</t>
  </si>
  <si>
    <t>Здійснення соціальної роботи з вразливими категоріями населення</t>
  </si>
  <si>
    <t>4016020</t>
  </si>
  <si>
    <t>6020</t>
  </si>
  <si>
    <t>Капітальний ремонт об"єктів житлового господарства</t>
  </si>
  <si>
    <t>Школи естетичного виховання дітей</t>
  </si>
  <si>
    <t>Міська програма "Фінансова підтримка громадської організації Мелітопольського міського товариства інвалідів Запорізького обласного об'єднання Союзу організацій інвалідів України" від 08.12.2016 №2/30</t>
  </si>
  <si>
    <t>3030</t>
  </si>
  <si>
    <t>3031</t>
  </si>
  <si>
    <t>3033</t>
  </si>
  <si>
    <t>1070</t>
  </si>
  <si>
    <t>Надання пільг окремим категоріям громадян з оплати послуг зв'язку</t>
  </si>
  <si>
    <t>Компенсаційні виплати за пільговий проїзд окремих категорій громадян на залізничному транспорті</t>
  </si>
  <si>
    <t>2010</t>
  </si>
  <si>
    <t>Багатопрофільна стаціонарна медична допомога населенню</t>
  </si>
  <si>
    <t>Міська програма "Підготовка кадрів для житлово-комунального господарства міста Мелітополя на 2012-2017 роки" від 07.08.2014 №5/20</t>
  </si>
  <si>
    <t xml:space="preserve">Фінансове управління Мелітопольської міської ради Запорізької області </t>
  </si>
  <si>
    <t>Субвенція з місцевого бюджету державному бюджету на виконання програм соціально -економічного та культурного розвитку регіонів</t>
  </si>
  <si>
    <t>76</t>
  </si>
  <si>
    <t>7618370</t>
  </si>
  <si>
    <t>8370</t>
  </si>
  <si>
    <t>Міська програма "Запобігання та ліквідація надзвичайних ситуацій техногенного та природного характеру" від 17.02.2017 № 4/15</t>
  </si>
  <si>
    <t>Міська програма "Фінансова підтримка громадської організації «Центр «Побратим»" від 17.02.2017 №4/9</t>
  </si>
  <si>
    <t>Міська програма "Громадський порядок" від 27.04.2017 №1/15</t>
  </si>
  <si>
    <t>Міська програма "Матеріально-технічне забезпечення Мелітопольського МВ УСБУ в Запорізькій області" від 27.04.2017 №1/13</t>
  </si>
  <si>
    <t>до рішення ___ сесії Мелітопольської міської ради</t>
  </si>
  <si>
    <t>від ______________ №______</t>
  </si>
  <si>
    <t>7211</t>
  </si>
  <si>
    <t>Міська програма "Поповнення статутного капіталу КП 'Телерадіокомпанія 'Мелітополь" Мелітопольської міської ради Запорізької області"  від 26.06.2017 № 5/4</t>
  </si>
  <si>
    <t>Міська програма "Заходи з припинення юридичних осіб комунальної власності територіальної громади м. Мелітополя, які підлягають ліквідації" від 27.04.2017 № 1/12</t>
  </si>
  <si>
    <t>Міська програма "Надання шефської допомоги військовим частинам Збройних Сил України та Національної гвардії України" від 27.04.2017 №1/6</t>
  </si>
  <si>
    <t>4516320</t>
  </si>
  <si>
    <t>4516324</t>
  </si>
  <si>
    <t>Міська програма "Матеріально-технічне забезпечення Державної установи "Мелітопольська установа виконання покарань (№144)" від 26.06.2017 №5/16</t>
  </si>
  <si>
    <t>Міська програма "Матеріально-технічне забезпечення регіонального сервісного центру МВС в Запорізькій області" від 26.06.2017 №5/17</t>
  </si>
  <si>
    <t>Заходи, пов’язані з поліпшенням питної води</t>
  </si>
  <si>
    <t>Служба у справах дітей Мелітопольської міської ради Запорізької області</t>
  </si>
  <si>
    <t>3110</t>
  </si>
  <si>
    <t>Заклади і заходи з питань дітей та їх соціального захисту</t>
  </si>
  <si>
    <t>3112</t>
  </si>
  <si>
    <t>Заходи державної політики з питань дітей та їх соціального захисту</t>
  </si>
  <si>
    <t>Міська програма "Покращення функціонування органу Державної казначейської служби України та якості обслуговування" від 21.08.2017 № 4/9</t>
  </si>
  <si>
    <t>Міська програма "Підвищення рівня обслуговування платників податків у м. Мелітополі" від 21.08.2017 № 4/8</t>
  </si>
  <si>
    <t>Перелік місцевих (регіональних) програм, які фінансуватимуться за рахунок коштів
бюджету м. Мелітополя  у 2018 році</t>
  </si>
  <si>
    <t>0200000</t>
  </si>
  <si>
    <t>0600000</t>
  </si>
  <si>
    <t>0700000</t>
  </si>
  <si>
    <t>0800000</t>
  </si>
  <si>
    <t>0900000</t>
  </si>
  <si>
    <t>3100000</t>
  </si>
  <si>
    <t>1000000</t>
  </si>
  <si>
    <t>0217610</t>
  </si>
  <si>
    <t>7610</t>
  </si>
  <si>
    <t>0217640</t>
  </si>
  <si>
    <t>7640</t>
  </si>
  <si>
    <t>0217680</t>
  </si>
  <si>
    <t>7680</t>
  </si>
  <si>
    <t>Членські внески до асоціацій органів місцевого самоврядування</t>
  </si>
  <si>
    <t>0217693</t>
  </si>
  <si>
    <t>0217690</t>
  </si>
  <si>
    <t>7690</t>
  </si>
  <si>
    <t>7693</t>
  </si>
  <si>
    <t>Інша економічна діяльність</t>
  </si>
  <si>
    <t>Інші заходи, пов'язані з економічною діяльністю</t>
  </si>
  <si>
    <t>8110</t>
  </si>
  <si>
    <t>Природоохоронні заходи за рахунок цільових фондів</t>
  </si>
  <si>
    <t>8340</t>
  </si>
  <si>
    <t>0218340</t>
  </si>
  <si>
    <t>0218110</t>
  </si>
  <si>
    <t>Інші програми, заклади та заходи у сфері освіти</t>
  </si>
  <si>
    <t>0611160</t>
  </si>
  <si>
    <t>1160</t>
  </si>
  <si>
    <t>1113130</t>
  </si>
  <si>
    <t>1113133</t>
  </si>
  <si>
    <t>3133</t>
  </si>
  <si>
    <t>1115020</t>
  </si>
  <si>
    <t>5020</t>
  </si>
  <si>
    <t>1115022</t>
  </si>
  <si>
    <t>5022</t>
  </si>
  <si>
    <t>0712140</t>
  </si>
  <si>
    <t>2140</t>
  </si>
  <si>
    <t>0712141</t>
  </si>
  <si>
    <t>2141</t>
  </si>
  <si>
    <t>2150</t>
  </si>
  <si>
    <t>Програми і централізовані заходи з імунопрофілактики</t>
  </si>
  <si>
    <t>Інші  програми, заклади та заходи у сфері охорони здоров’я</t>
  </si>
  <si>
    <t>0712150</t>
  </si>
  <si>
    <t>0813030</t>
  </si>
  <si>
    <t>Надання пільг з оплати послуг зв’язку, інших передбачених законодавством пільг окремим категоріям громадян та компенсації за пільговий проїзд окремих категорій громадян</t>
  </si>
  <si>
    <t>0813031</t>
  </si>
  <si>
    <t>Надання інших пільг окремим категоріям громадян відповідно до законодавства</t>
  </si>
  <si>
    <t>3032</t>
  </si>
  <si>
    <t>0813032</t>
  </si>
  <si>
    <t>0813033</t>
  </si>
  <si>
    <t>Компенсаційні виплати на пільговий проїзд автомобільним транспортом окремим категоріям громадян</t>
  </si>
  <si>
    <t>3035</t>
  </si>
  <si>
    <t>0813035</t>
  </si>
  <si>
    <t>0813120</t>
  </si>
  <si>
    <t>3120</t>
  </si>
  <si>
    <t>Заходи державної політики з питань сім'ї</t>
  </si>
  <si>
    <t>3123</t>
  </si>
  <si>
    <t>0813123</t>
  </si>
  <si>
    <t>0813133</t>
  </si>
  <si>
    <t>0813130</t>
  </si>
  <si>
    <t>0813140</t>
  </si>
  <si>
    <t>0813160</t>
  </si>
  <si>
    <t>0813161</t>
  </si>
  <si>
    <t>3161</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</si>
  <si>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</si>
  <si>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0813230</t>
  </si>
  <si>
    <t>3230</t>
  </si>
  <si>
    <t>Інші заклади та заходи</t>
  </si>
  <si>
    <t>0913110</t>
  </si>
  <si>
    <t>0913112</t>
  </si>
  <si>
    <t>1200000</t>
  </si>
  <si>
    <t>1216010</t>
  </si>
  <si>
    <t>Утримання та ефективна експлуатація об’єктів житлово-комунального господарства</t>
  </si>
  <si>
    <t>Експлуатація та технічне обслуговування житлового фонду</t>
  </si>
  <si>
    <t>6011</t>
  </si>
  <si>
    <t>6015</t>
  </si>
  <si>
    <t>6017</t>
  </si>
  <si>
    <t>Забезпечення надійної та безперебійної експлуатації ліфтів</t>
  </si>
  <si>
    <t xml:space="preserve">Інша діяльність, пов’язана з експлуатацією об’єктів житлово-комунального господарства </t>
  </si>
  <si>
    <t>1216011</t>
  </si>
  <si>
    <t>1216015</t>
  </si>
  <si>
    <t>1216017</t>
  </si>
  <si>
    <t>6030</t>
  </si>
  <si>
    <t>Організація благоустрою населених пунктів</t>
  </si>
  <si>
    <t>1216030</t>
  </si>
  <si>
    <t xml:space="preserve">Міська програма "Відшкодування відсотків банкам по кредитах, отриманих ОСББ,ЖБК на впровадження заходів з енергозбереження у багатоквартирних будинках у м. Мелітополі на 2015-2020 роки"  від 30.07.2015 № 5/6 </t>
  </si>
  <si>
    <t>1217460</t>
  </si>
  <si>
    <t>7460</t>
  </si>
  <si>
    <t>1217461</t>
  </si>
  <si>
    <t>7461</t>
  </si>
  <si>
    <t>1217640</t>
  </si>
  <si>
    <t>Утримання та розвиток автомобільних доріг та дорожньої інфраструктури</t>
  </si>
  <si>
    <t>Утримання та розвиток автомобільних доріг та дорожньої інфраструктури за рахунок коштів місцевого бюджету</t>
  </si>
  <si>
    <t>3117130</t>
  </si>
  <si>
    <t>7130</t>
  </si>
  <si>
    <t>Здійснення  заходів із землеустрою</t>
  </si>
  <si>
    <t>3117650</t>
  </si>
  <si>
    <t>7650</t>
  </si>
  <si>
    <t>Проведення експертної  грошової  оцінки  земельної ділянки чи права на неї</t>
  </si>
  <si>
    <t>4080</t>
  </si>
  <si>
    <t>1014080</t>
  </si>
  <si>
    <t>Інші заклади та заходи в галузі культури і мистецтва</t>
  </si>
  <si>
    <t>1500000</t>
  </si>
  <si>
    <t>1511010</t>
  </si>
  <si>
    <t>Надання дошкільної освіти</t>
  </si>
  <si>
    <t>1511020</t>
  </si>
  <si>
    <t>1511150</t>
  </si>
  <si>
    <t>1150</t>
  </si>
  <si>
    <t>Методичне забезпечення діяльності навчальних закладів</t>
  </si>
  <si>
    <t>1512010</t>
  </si>
  <si>
    <t>1512110</t>
  </si>
  <si>
    <t>2110</t>
  </si>
  <si>
    <t>1512111</t>
  </si>
  <si>
    <t>2111</t>
  </si>
  <si>
    <t>0725</t>
  </si>
  <si>
    <t>Первинна медична допомога населенню, що надається центрами первинної медичної (медико-санітарної) допомоги</t>
  </si>
  <si>
    <t>1516030</t>
  </si>
  <si>
    <t>1517310</t>
  </si>
  <si>
    <t>0443</t>
  </si>
  <si>
    <t>Будівництво об'єктів житлово-комунального господарства</t>
  </si>
  <si>
    <t>1517320</t>
  </si>
  <si>
    <t>7320</t>
  </si>
  <si>
    <t>Будівництво об'єктів соціально-культурного призначення</t>
  </si>
  <si>
    <t>1517321</t>
  </si>
  <si>
    <t>7321</t>
  </si>
  <si>
    <t>Будівництво освітніх установ та закладів</t>
  </si>
  <si>
    <t>1517322</t>
  </si>
  <si>
    <t>7322</t>
  </si>
  <si>
    <t>Будівництво медичних установ та закладів</t>
  </si>
  <si>
    <t>1517325</t>
  </si>
  <si>
    <t>7325</t>
  </si>
  <si>
    <t>Будівництво споруд, установ та закладів фізичної культури і спорту</t>
  </si>
  <si>
    <t>Міська програма "Забезпечення виконання  грошових зобов’язань, які виникли на підставі судових рішень про стягнення коштів міського бюджету, боржником по яких є Управління соціального захисту населення Мелітопольської міської ради Запорізької області"  від 17.10.2017  № 3/3</t>
  </si>
  <si>
    <t>Інші заходи у сфері засобів масової інформації</t>
  </si>
  <si>
    <t>8420</t>
  </si>
  <si>
    <t>Міська програма "Малятко" від 29.11.2017 №  3/2</t>
  </si>
  <si>
    <t xml:space="preserve">Міська програма "Медична стаціонарна допомога ветеранам війни" від 29.11.2017 № 3/3 </t>
  </si>
  <si>
    <t xml:space="preserve">Міська програма "Нефрологія" від 29.11.2017 № 3/4 </t>
  </si>
  <si>
    <t>Міська програма "Медична допомога окремим верствам населення" від 29.11.2017 № 3/5</t>
  </si>
  <si>
    <t>Міська програма"Фенілкетонурія" від 29.11.2017 №3/6</t>
  </si>
  <si>
    <t>Міська програма "Імунопрофілактика та туберкулінодіагностіка населення міста" від 29.11.2017 №  3/7</t>
  </si>
  <si>
    <t xml:space="preserve">Міська програма "Стоматологічна допомога окремим категоріям населення м. Мелітополя"  від 29.11.2017 №3/8  </t>
  </si>
  <si>
    <t>Міська програма "Організація і проведення громадських робіт" від 29.11.2017 №3/10</t>
  </si>
  <si>
    <t>Міська програма "Милосердя"   від 29.11.2017 № 3/11</t>
  </si>
  <si>
    <t>Міська програма "Надання  допомоги на поховання  деяких  категорій  осіб виконавцю  волевиявлення або особі, яка зобов"язалася поховати померлого"  від 29.11.2017 №  3/12</t>
  </si>
  <si>
    <t xml:space="preserve">Міська програма "Оздоровлення та відпочинок дітей, які потребують особливої соціальної уваги та підтримки" від 29.11.2017 № 3/13 </t>
  </si>
  <si>
    <t>Міська програма "Соціальна підтримка Почесних громадян міста Мелітополя"  від 29.11.2017 №  3/14</t>
  </si>
  <si>
    <t>Міська програма ''Поховання невідомих та безрідних" від 29.11.2017 №3/16</t>
  </si>
  <si>
    <t xml:space="preserve">Міська програма " Реалізація заходів  соціальної політики щодо сім’ї та дітей" від 29.11.2017 № 3/17 </t>
  </si>
  <si>
    <t>Міська програма "Шана ветерану" від 29.11.2017 № 3/19</t>
  </si>
  <si>
    <t xml:space="preserve">Міська програма "Фінансова підтримка громадської організації "Центр "Побратим" від 29.11.2017 № 3/20 </t>
  </si>
  <si>
    <t xml:space="preserve">Міська програма "Соціальне таксі" від 29.11.2017 № 3/23 </t>
  </si>
  <si>
    <t>Міська програма "Захист прав дітей, які перебувають у складних життєвих обставинах та потребують особливої уваги, та профілактики правопорушень серед дітей"  від 29.11.2017 №  3/24</t>
  </si>
  <si>
    <t xml:space="preserve">Міська програма "Фінансова підтримка громадських організацій на реалізацію соціально-культурних проектів у місті Мелітополі"  від 29.11.2017 № 3/25 </t>
  </si>
  <si>
    <t xml:space="preserve">Міська програма "Пам"ятна відзнака" від 29.11.2017 № 3/26 </t>
  </si>
  <si>
    <t>Міська програма "Пам'ять Чорнобиля" від 29.11.2017 №3/27</t>
  </si>
  <si>
    <t>Міська програма "Фінансова підтримка громадських організацій інвалідів і ветеранів України у місті Мелітополі" від 29.11.2017 № 3/28</t>
  </si>
  <si>
    <t xml:space="preserve">Міська програма "Обдарована дитина" від 29.11.2017 № 3/29 </t>
  </si>
  <si>
    <t xml:space="preserve"> Міська програма "Соціальне замовлення КП "Телерадіокомпанія "Мелітополь" Мелітопольської міської ради Запорізької області" від 29.11.2017 № 3/30 </t>
  </si>
  <si>
    <t xml:space="preserve">Міська програма "Дитячі та спортивні майданчики м.Мелітополя"  від 29.11.2017 № 3/32 </t>
  </si>
  <si>
    <t>Міська програма "Експлуатаційне  утримання вулично-дорожньої мережі" від 29.11.2017 № 3/33</t>
  </si>
  <si>
    <t>Міська програма "Капітальний ремонт внутрішньоквартальних  проїздних доріг"  від 29.11.2017 №  3/34</t>
  </si>
  <si>
    <t>Міська програма "Ремонт об’єктів вулично-дорожньої мережі міста"  від 29.11.2017 №  3/35</t>
  </si>
  <si>
    <t>Міська програма "Капітальний ремонт житлового фонду"  від 29.11.2017 № 3/36</t>
  </si>
  <si>
    <t>Міська програма "Капітальний ремонт ліфтів"  від 29.11.2017 № 3/37</t>
  </si>
  <si>
    <t xml:space="preserve">Міська програма "Ліквідація природних земляних насипів на території вуличних насаджень вздовж доріг м.Мелітополя"  від 29.11.2017 № 3/39 </t>
  </si>
  <si>
    <t xml:space="preserve">Міська програма "Придбання лічильників"  від 29.11.2017 № 3/40 </t>
  </si>
  <si>
    <t>Міська програма "Утримання та благоустрій міських кладовищ"  від 29.11.2017 №  3/41</t>
  </si>
  <si>
    <t>Міська програма "Обслуговування мереж зовнішнього освітлення вулиць та засобів регулювання дорожнього руху міста"  від 29.11.2017 №  3/42</t>
  </si>
  <si>
    <t xml:space="preserve">Міська програма "Санітарне очищення" від 29.11.2017 № 3/43 </t>
  </si>
  <si>
    <t xml:space="preserve">Міська програма "Благоустрій міста"  від 29.11.2017 № 3/44 </t>
  </si>
  <si>
    <t>Міська програма "Реабілітаційна допомога"  від 29.11.2017 №3/47</t>
  </si>
  <si>
    <t>Міська програма "Реалізація заходів молодіжної політики"          від 29.11.2017 № 3/49</t>
  </si>
  <si>
    <t>Міська програма "Оформлення правовстановлюючих документів для здійснення державної реєстрації речових прав на земельні ділянки та об’єкти нерухомого майна, їх обтяжень та проведення незалежної оцінки об’єктів нерухомого майна комунальної власності на території м. Мелітополя"  від 29.11.2017 №  3/52</t>
  </si>
  <si>
    <t xml:space="preserve">Міська програма "Проведення експертної грошової оцінки землі на території м. Мелітополя" від 29.11.2017 № 3/53 </t>
  </si>
  <si>
    <t>Міська  програма "Реалізація заходів щодо  соціальної підтримки сімей, дітей та молоді, які перебувають у складних життєвих обставинах та потребують сторонньої допомоги"    від 29.11.2017 №  3/54</t>
  </si>
  <si>
    <t xml:space="preserve">Міська програма "Реалізація культурно-масових заходів"          від 29.11.2017 № 3/55 </t>
  </si>
  <si>
    <t>Міська програма " Збереження і використання культурної спадщини та розвитку туристичної галузі міста Мелітополя" від 29.11.2017 №  3/57</t>
  </si>
  <si>
    <t>Міська програма "Розвиток галузі культури м. Мелітополя"       від 29.11.2017 №  3/58</t>
  </si>
  <si>
    <t>Міська програма "Будівництво та реконструкція скверів" від 29.11.2017 № 3/59</t>
  </si>
  <si>
    <t>Міська програма "Капітальні видатки" від 29.11.2017 № 3/60</t>
  </si>
  <si>
    <t xml:space="preserve">Міська програма "Капітальні видатки" від 29.11.2017 № 3/60 </t>
  </si>
  <si>
    <t xml:space="preserve">Міська програма "Капітальні видатки" від 29.11.2017 №3/60 </t>
  </si>
  <si>
    <t xml:space="preserve">Міська програма "Капітальні видатки" від 29.11.2017 №3/60  </t>
  </si>
  <si>
    <t>Міська програма "Капітальні видатки" від 29.11.2017 №  3/60</t>
  </si>
  <si>
    <t xml:space="preserve">Міська програма "Капітальні вкладення"  від 29.11.2017 №3/61  </t>
  </si>
  <si>
    <t xml:space="preserve">Міська програма "Захист населення і територій від надзвичайних ситуацій техногенного та природного характеру" від 29.11.2017 № 3/63 </t>
  </si>
  <si>
    <t>Міська програма "Членські внески"  від 29.11.2017 № 3/64</t>
  </si>
  <si>
    <t xml:space="preserve">Міська програма "Заходи щодо інвестиційної привабливості міста Мелітополя"   від 29.11.2017 № 3/65 </t>
  </si>
  <si>
    <t>Міська програма "Організація підтримки і реалізації стратегічних ініціатив та підготовки проектів розвитку міста Мелітополя" від 29.11.2017 №  3/66</t>
  </si>
  <si>
    <t xml:space="preserve">Міська програма "Вуличні комітети"   від 29.11.2017 № 3/68 </t>
  </si>
  <si>
    <t xml:space="preserve">Міська програма "Заходи, спрямовані на охорону та раціональне використання природних ресурсів" від 29.11.2017 № 3/67 </t>
  </si>
  <si>
    <t>Заходи із запобігання та ліквідації надзвичайних ситуацій та наслідків стихійного лиха</t>
  </si>
  <si>
    <t>0611162</t>
  </si>
  <si>
    <t>1162</t>
  </si>
  <si>
    <t>Інші програми та заходи у сфері освіти</t>
  </si>
  <si>
    <t>0712152</t>
  </si>
  <si>
    <t>2152</t>
  </si>
  <si>
    <t>Інші програми та заходи у сфері охорони здоров’я</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</si>
  <si>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</si>
  <si>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 xml:space="preserve"> </t>
  </si>
  <si>
    <t xml:space="preserve">Міська програма "Соціальний захист непрацездатних громадян та найбільш вразливих верств населення, що потребують невідкладної допомоги"  від 29.11.2017 № 3/18 </t>
  </si>
  <si>
    <t>0813190</t>
  </si>
  <si>
    <t>3190</t>
  </si>
  <si>
    <t>0813192</t>
  </si>
  <si>
    <t>3192</t>
  </si>
  <si>
    <t>0813210</t>
  </si>
  <si>
    <t>3210</t>
  </si>
  <si>
    <t>0813240</t>
  </si>
  <si>
    <t>3240</t>
  </si>
  <si>
    <t>0813242</t>
  </si>
  <si>
    <t>3242</t>
  </si>
  <si>
    <t>Інші заходи у сфері соціального захисту і соціального забезпечення</t>
  </si>
  <si>
    <t>1014082</t>
  </si>
  <si>
    <t>4082</t>
  </si>
  <si>
    <t>Інші заходи в галузі культури і мистецтва</t>
  </si>
  <si>
    <t>0218420</t>
  </si>
  <si>
    <t>Міська програма "Сприяння просуванню продукції міста Мелітополя на зовнішні ринки" від 21.08.2017 №  4/7</t>
  </si>
  <si>
    <t xml:space="preserve">Міська програма "Фінансова підтримка громадської організації Мелітопольське міське товариство інвалідів Запорізького обласного об'єднання Союзу організацій інвалідів України" від 29.11.2017 № 3/21 </t>
  </si>
  <si>
    <t>Міська програма "Про призначення стипендії Мелітопольського міського голови для обдарованої молоді міста" від 29.11.2017 №  3/50</t>
  </si>
  <si>
    <t xml:space="preserve">Міська програма "Національно-патріотичне виховання молоді" від 29.11.2017 № 3/48 </t>
  </si>
  <si>
    <t>Надання фінансової підтримки громадським організаціям ветеранів і осіб з інвалідністю, діяльність яких має соціальну спрямованість</t>
  </si>
  <si>
    <t>0213190</t>
  </si>
  <si>
    <t>0213192</t>
  </si>
  <si>
    <t>Здійснення фізкультурно-спортивної та реабілітаційної роботи серед осіб з інвалідністю</t>
  </si>
  <si>
    <t>Проведення навчально-тренувальних зборів і змагань та заходів зі спорту осіб з інвалідністю</t>
  </si>
  <si>
    <t>Первинна медична допомога населенню</t>
  </si>
  <si>
    <t xml:space="preserve">Міська програма "Розвиток діяльності національно-культурних товариств м.Мелітополь" від 29.11.2017 № 3/56 </t>
  </si>
  <si>
    <t>1216013</t>
  </si>
  <si>
    <t>6013</t>
  </si>
  <si>
    <t>Забезпечення діяльності водопровідно-каналізаційного господарства</t>
  </si>
  <si>
    <t>1216040</t>
  </si>
  <si>
    <t>6040</t>
  </si>
  <si>
    <t>1216090</t>
  </si>
  <si>
    <t>6090</t>
  </si>
  <si>
    <t>0640</t>
  </si>
  <si>
    <t>Інша діяльність у сфері житлово-комунального господарства</t>
  </si>
  <si>
    <t>7670</t>
  </si>
  <si>
    <t>1217670</t>
  </si>
  <si>
    <t>0911060</t>
  </si>
  <si>
    <t>Забезпечення належних умов для виховання та розвитку дітей-сиріт і дітей, позбавлених батьківського піклування, в дитячих будинках, у тому числі сімейного типу, прийомних сім’ях, сім’ях патронатного вихователя</t>
  </si>
  <si>
    <t>0817690</t>
  </si>
  <si>
    <t>0817693</t>
  </si>
  <si>
    <t>Інші заходи, пов"язані з економічною діяльністю</t>
  </si>
  <si>
    <t>0218310</t>
  </si>
  <si>
    <t>0218311</t>
  </si>
  <si>
    <t>0218330</t>
  </si>
  <si>
    <t>8310</t>
  </si>
  <si>
    <t>8311</t>
  </si>
  <si>
    <t>8330</t>
  </si>
  <si>
    <t>0511</t>
  </si>
  <si>
    <t>Запобігання та ліквідація забруднення навколишнього природного середовища</t>
  </si>
  <si>
    <t>Охорона та раціональне використання природних ресурсів</t>
  </si>
  <si>
    <t xml:space="preserve">Інша діяльність у сфері екології та охорони природних ресурсів </t>
  </si>
  <si>
    <t>1517330</t>
  </si>
  <si>
    <t>7330</t>
  </si>
  <si>
    <t>Будівництво інших об'єктів соціальної та виробничої інфраструктури комунальної власності</t>
  </si>
  <si>
    <t>1518310</t>
  </si>
  <si>
    <t>1518311</t>
  </si>
  <si>
    <t>3117690</t>
  </si>
  <si>
    <t>3117693</t>
  </si>
  <si>
    <t>3116080</t>
  </si>
  <si>
    <t>3116082</t>
  </si>
  <si>
    <t>6080</t>
  </si>
  <si>
    <t>6082</t>
  </si>
  <si>
    <t>0610</t>
  </si>
  <si>
    <t xml:space="preserve">Реалізація державних та місцевих житлових програм </t>
  </si>
  <si>
    <t>Придбання житла для окремих категорій населення відповідно до законодавства</t>
  </si>
  <si>
    <t>3117670</t>
  </si>
  <si>
    <t>1115060</t>
  </si>
  <si>
    <t>1115062</t>
  </si>
  <si>
    <t>5062</t>
  </si>
  <si>
    <t>5060</t>
  </si>
  <si>
    <t>Інші заходи з розвитку фізичної культури та спорту</t>
  </si>
  <si>
    <t>Підтримка спорту вищих досягнень та організацій, які здійснюють фізкультурно-спортивну діяльність в регіоні</t>
  </si>
  <si>
    <t>Міська програма "Утримання та благоустрій території комунального підприємства "Мелітопольський міський парк культури і відпочинку ім. Горького"  Мелітопольської міської ради Запорізької області" від 29.11.2017 № 3/38</t>
  </si>
  <si>
    <t>Міська програма "Закупівля соціальних послуг" від  07.02.2018  №4/7</t>
  </si>
  <si>
    <t>Міська програма "Забезпечення дитячих будинків сімейного типу" від 07.02.2018 №4/5</t>
  </si>
  <si>
    <t>Міська програма «Підвищення продуктивності та  стабільної роботи об’єктів водовідведення та каналізаційних мереж» від 07.02.2018  №4/18</t>
  </si>
  <si>
    <t>Міська програма «Підвищення продуктивності та  стабільної роботи об’єктів водопостачання та водопровідних мереж» від 07.02.2018   №4/19</t>
  </si>
  <si>
    <t>Міська програма «Капітальний ремонт будівлі КП «Мелітопольське міське бюро технічної інвентаризації» Мелітопольської міської ради Запорізької ради» від 07.02.2018  №4/15</t>
  </si>
  <si>
    <t>Міська програма програми «Капітальний ремонт  інших об’єктів» від  07.02.2018 №4/16</t>
  </si>
  <si>
    <t>Міська програма «Контейнерні майданчики м. Мелітополя» від 07.02.2018 №4/17</t>
  </si>
  <si>
    <t>Міська програма «Поповнення статутного капіталу КП«Міськсвітло» Мелітопольської міської ради Запорізької області» від 07.02.2018  №4/20</t>
  </si>
  <si>
    <t>Міська програма «Поповнення статутного капіталу КП«Комунальна власність» ММР ЗО" від 07.02.2018 №4/3</t>
  </si>
  <si>
    <t>1510160</t>
  </si>
  <si>
    <t>0160</t>
  </si>
  <si>
    <t>0111</t>
  </si>
  <si>
    <t>Керівництво і управління у відповідній сфері у містах (місті Києві), селищах, селах, об’єднаних територіальних громадах</t>
  </si>
  <si>
    <t>Фінансове управління Мелітопольської міської ради Запорізької області</t>
  </si>
  <si>
    <t>Міська програма "Розвиток та популяризація фізичної культури та спорту" від 29.11.2017 №  3/51</t>
  </si>
  <si>
    <t>3700000</t>
  </si>
  <si>
    <t>3719800</t>
  </si>
  <si>
    <t xml:space="preserve">Субвенція з місцевого бюджету державному бюджету на виконання програм соціально-економічного розвитку регіонів </t>
  </si>
  <si>
    <t>9800</t>
  </si>
  <si>
    <t>0217670</t>
  </si>
  <si>
    <t>Міська програма "Медична допомога мешканцям прилеглих сільських районів" від 29.11.2017 № 3/1</t>
  </si>
  <si>
    <t>1517360</t>
  </si>
  <si>
    <t>1517361</t>
  </si>
  <si>
    <t>7360</t>
  </si>
  <si>
    <t>7361</t>
  </si>
  <si>
    <t>Виконання інвестиційних проектів</t>
  </si>
  <si>
    <t>Співфінансування інвестиційних проектів, що реалізуються за рахунок коштів державного фонду регіонального розвитку</t>
  </si>
  <si>
    <t>Міська програма «Покращення якості обслуговування клієнтів» від 30.03.2018 № 5/1</t>
  </si>
  <si>
    <t>Міська програма «Сприяння формуванню реєстру військовозобов’язаних міста Мелітополя» від 30.03.2018 № 5/4</t>
  </si>
  <si>
    <t>Міська програма «Надання шефської допомоги військовим частинам Збройних Сил України та Національної гвардії України» від  30.03.2018 № 5/5</t>
  </si>
  <si>
    <t>Міська програма "Поповнення статутного капіталу КП "Телерадіокомпанія "Мелітополь" Мелітопольської міської ради Запорізької області"  від  30.03.2018  № 5/6</t>
  </si>
  <si>
    <t>Міська програма ''Компенсаційні виплати, відшкодування витрат за надані пільги та надання додаткової соціальної допомоги окремим категоріям громадян"   від 30.03.2018 № 5/7</t>
  </si>
  <si>
    <t>1517366</t>
  </si>
  <si>
    <t>7366</t>
  </si>
  <si>
    <t>Реалізація проектів в рамках Надзвичайної кредитної програми для відновлення України</t>
  </si>
  <si>
    <t>Міська програма "Капітальні видатки" від 29.11.2017 №3/61</t>
  </si>
  <si>
    <t>Міська програма «Забезпечення функціонування                             комунального підприємства «Водоканал» Мелітопольської міської ради Запорізької області» від 26.04.2018 № 3/10</t>
  </si>
  <si>
    <t>Міська програма «Поповнення статутного капіталу КП "Мелітопольський міський парк культури і відпочинку ім. Горького"  Мелітопольської міської ради Запорізької області” від 26.04.2018 № 3/9</t>
  </si>
  <si>
    <t>1512030</t>
  </si>
  <si>
    <t>2030</t>
  </si>
  <si>
    <t>0733</t>
  </si>
  <si>
    <t>Лікарсько-акушерська допомога вагітним, породіллям та новонародженим</t>
  </si>
  <si>
    <t>Міська програма «Матеріально-технічне забезпечення Державної установи "Мелітопольська установа виконання покарань (№ 144)» від  26.04.2018 № 3/2</t>
  </si>
  <si>
    <t xml:space="preserve">Міська програма "Забезпечення виконання рішень суду" від 07.06.2018 № 4/2 </t>
  </si>
  <si>
    <t>Міська програма «Капітальний ремонт об"єктів КП "Мелітопольський міський парк культури і відпочинку ім. Горького" Мелітопольської міської ради Запорізької області»  від 07.06.2018 № 4/5</t>
  </si>
  <si>
    <t>Міська програма «Підвищення рівня обслуговування платників податків у м. Мелітополі» від 07.06.2018 № 4/8</t>
  </si>
  <si>
    <t>Міська програма «Матеріально-технічне забезпечення Мелітопольського МВ УСБУ в Запорізькій області» від 07.06.2018 № 4/9</t>
  </si>
  <si>
    <t>Міська програма "Надання одноразової допомоги дітям-сиротам і дітям, позбавленим батьківського піклування, після досягнення 18-річного віку" від 26.04.2018 № 3/1</t>
  </si>
  <si>
    <t>1517363</t>
  </si>
  <si>
    <t>7363</t>
  </si>
  <si>
    <t>Виконання інвестиційних проектів в рамках здійснення заходів щодо соціально-економічного розвитку окремих територій</t>
  </si>
  <si>
    <t>Міська програма "Капітальні видатки" від 29.11.2017 №3/60</t>
  </si>
  <si>
    <t>Надання загальної середньої освіти загальноосвітніми навчальними закладами (в т. ч. школою-дитячим садком, інтернатом при школі), спеціалізованими школами, ліцеями, гімназіями, колегіумами</t>
  </si>
  <si>
    <t>0717670</t>
  </si>
  <si>
    <t>Міська програма «Поповнення статутного капіталу  КНП «Мелітопольська міська стоматологічна поліклініка» Мелітопольської міської ради Запорізької області» від 25.06.2018 №3/2</t>
  </si>
  <si>
    <t>1511100</t>
  </si>
  <si>
    <t>1100</t>
  </si>
  <si>
    <t>Надання спеціальної освіти школами естетичного виховання (музичними, художніми, хореографічними, театральними, хоровими, мистецькими)</t>
  </si>
  <si>
    <t>1514060</t>
  </si>
  <si>
    <t>4060</t>
  </si>
  <si>
    <t>0828</t>
  </si>
  <si>
    <t>Забезпечення діяльності палаців i будинків культури, клубів, центрів дозвілля та iнших клубних закладів</t>
  </si>
  <si>
    <t>Міська програма "Сприяння органів місцевого самоврядування обороноздатності, 
територіальній обороні, мобілізаційній підготовці та патріотичному ставленню до державної символіки України у місті Мелітополі" від 29.11.2017 № 3/62</t>
  </si>
  <si>
    <t>Я.ЧАБАН</t>
  </si>
  <si>
    <t>С. МІНЬКО</t>
  </si>
  <si>
    <t xml:space="preserve">Міська програма «Грантова допомога бюджетним установам м. Мелітополя" від      №  </t>
  </si>
  <si>
    <t>1416030</t>
  </si>
  <si>
    <t>1216020</t>
  </si>
  <si>
    <t>Забезпечення функціонування підприємств, установ та організацій, що виробляють, виконують та/або надають житлово-комунальні послуги</t>
  </si>
  <si>
    <t xml:space="preserve">Міська програма «Планова медична допомога  населенню м. Мелітополя» від 31.08.2018  № 4/9 </t>
  </si>
  <si>
    <t>Міська програма "Забезпечення функціонування товариства з обмеженою відповідальністю "Мелітопольські теплові мережі" від 31.08.2018 № 4/19</t>
  </si>
  <si>
    <t>Міська програма «Матеріально – технічне забезпечення Мелітопольського міського управління Головного управління Держпродспоживслужби в Запорізькій області» від 31.08.2018   № 4/14</t>
  </si>
  <si>
    <t>0712110</t>
  </si>
  <si>
    <t>0712111</t>
  </si>
  <si>
    <t>0726</t>
  </si>
  <si>
    <t>Міська програма "Надання первинної медичної допомоги" від 28.09.2018 №3/3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</si>
</sst>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x14ac:knownFonts="1">
    <font>
      <sz val="10"/>
      <name val="Arial Cyr"/>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8"/>
      <name val="Arial Cyr"/>
      <family val="2"/>
      <charset val="204"/>
    </font>
    <font>
      <sz val="14"/>
      <name val="Times New Roman"/>
      <family val="1"/>
      <charset val="204"/>
    </font>
    <font>
      <i/>
      <sz val="14"/>
      <name val="Times New Roman"/>
      <family val="1"/>
      <charset val="204"/>
    </font>
    <font>
      <sz val="10"/>
      <name val="Arial Cyr"/>
      <family val="2"/>
      <charset val="204"/>
    </font>
    <font>
      <sz val="10"/>
      <name val="Times New Roman"/>
      <family val="1"/>
      <charset val="204"/>
    </font>
    <font>
      <b/>
      <sz val="14"/>
      <name val="Times New Roman"/>
      <family val="1"/>
      <charset val="204"/>
    </font>
    <font>
      <i/>
      <sz val="10"/>
      <name val="Times New Roman"/>
      <family val="1"/>
      <charset val="204"/>
    </font>
    <font>
      <i/>
      <sz val="12"/>
      <name val="Times New Roman"/>
      <family val="1"/>
      <charset val="204"/>
    </font>
    <font>
      <sz val="12"/>
      <name val="Times New Roman"/>
      <family val="1"/>
      <charset val="204"/>
    </font>
    <font>
      <b/>
      <sz val="12"/>
      <name val="Times New Roman"/>
      <family val="1"/>
      <charset val="204"/>
    </font>
    <font>
      <b/>
      <sz val="11"/>
      <name val="Times New Roman"/>
      <family val="1"/>
      <charset val="204"/>
    </font>
    <font>
      <b/>
      <i/>
      <sz val="14"/>
      <name val="Times New Roman"/>
      <family val="1"/>
      <charset val="204"/>
    </font>
    <font>
      <b/>
      <sz val="10"/>
      <name val="Times New Roman"/>
      <family val="1"/>
      <charset val="204"/>
    </font>
    <font>
      <sz val="14"/>
      <name val="Arial"/>
      <family val="2"/>
      <charset val="204"/>
    </font>
    <font>
      <sz val="14"/>
      <name val="Arial Cyr"/>
      <family val="2"/>
      <charset val="204"/>
    </font>
    <font>
      <i/>
      <sz val="14"/>
      <color indexed="10"/>
      <name val="Times New Roman"/>
      <family val="1"/>
      <charset val="204"/>
    </font>
  </fonts>
  <fills count="20">
    <fill>
      <patternFill patternType="none"/>
    </fill>
    <fill>
      <patternFill patternType="gray125"/>
    </fill>
    <fill>
      <patternFill patternType="solid">
        <fgColor indexed="45"/>
        <bgColor indexed="29"/>
      </patternFill>
    </fill>
    <fill>
      <patternFill patternType="solid">
        <fgColor indexed="42"/>
        <bgColor indexed="27"/>
      </patternFill>
    </fill>
    <fill>
      <patternFill patternType="solid">
        <fgColor indexed="47"/>
        <bgColor indexed="22"/>
      </patternFill>
    </fill>
    <fill>
      <patternFill patternType="solid">
        <fgColor indexed="20"/>
        <bgColor indexed="36"/>
      </patternFill>
    </fill>
    <fill>
      <patternFill patternType="solid">
        <fgColor indexed="49"/>
        <bgColor indexed="40"/>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41"/>
        <bgColor indexed="64"/>
      </patternFill>
    </fill>
    <fill>
      <patternFill patternType="solid">
        <fgColor indexed="48"/>
        <bgColor indexed="64"/>
      </patternFill>
    </fill>
    <fill>
      <patternFill patternType="solid">
        <fgColor indexed="9"/>
        <bgColor indexed="64"/>
      </patternFill>
    </fill>
    <fill>
      <patternFill patternType="solid">
        <fgColor indexed="13"/>
        <bgColor indexed="64"/>
      </patternFill>
    </fill>
    <fill>
      <patternFill patternType="solid">
        <fgColor indexed="41"/>
        <bgColor indexed="26"/>
      </patternFill>
    </fill>
  </fills>
  <borders count="106">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style="thin">
        <color indexed="63"/>
      </right>
      <top style="thin">
        <color indexed="63"/>
      </top>
      <bottom style="thin">
        <color indexed="63"/>
      </bottom>
      <diagonal/>
    </border>
    <border>
      <left style="thin">
        <color indexed="63"/>
      </left>
      <right style="thin">
        <color indexed="63"/>
      </right>
      <top/>
      <bottom style="thin">
        <color indexed="63"/>
      </bottom>
      <diagonal/>
    </border>
    <border>
      <left style="thin">
        <color indexed="63"/>
      </left>
      <right style="thin">
        <color indexed="63"/>
      </right>
      <top style="thin">
        <color indexed="63"/>
      </top>
      <bottom/>
      <diagonal/>
    </border>
    <border>
      <left style="thin">
        <color indexed="63"/>
      </left>
      <right/>
      <top style="thin">
        <color indexed="63"/>
      </top>
      <bottom style="thin">
        <color indexed="63"/>
      </bottom>
      <diagonal/>
    </border>
    <border>
      <left style="thin">
        <color indexed="63"/>
      </left>
      <right/>
      <top/>
      <bottom/>
      <diagonal/>
    </border>
    <border>
      <left style="thin">
        <color indexed="63"/>
      </left>
      <right/>
      <top style="thin">
        <color indexed="63"/>
      </top>
      <bottom/>
      <diagonal/>
    </border>
    <border>
      <left style="hair">
        <color indexed="8"/>
      </left>
      <right style="hair">
        <color indexed="8"/>
      </right>
      <top/>
      <bottom style="hair">
        <color indexed="8"/>
      </bottom>
      <diagonal/>
    </border>
    <border>
      <left/>
      <right/>
      <top style="thin">
        <color indexed="63"/>
      </top>
      <bottom style="thin">
        <color indexed="63"/>
      </bottom>
      <diagonal/>
    </border>
    <border>
      <left/>
      <right style="thin">
        <color indexed="63"/>
      </right>
      <top/>
      <bottom style="thin">
        <color indexed="63"/>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3"/>
      </left>
      <right/>
      <top/>
      <bottom style="thin">
        <color indexed="63"/>
      </bottom>
      <diagonal/>
    </border>
    <border>
      <left style="thin">
        <color indexed="64"/>
      </left>
      <right/>
      <top/>
      <bottom/>
      <diagonal/>
    </border>
    <border>
      <left/>
      <right style="thin">
        <color indexed="63"/>
      </right>
      <top/>
      <bottom/>
      <diagonal/>
    </border>
    <border>
      <left style="thin">
        <color indexed="63"/>
      </left>
      <right style="thin">
        <color indexed="63"/>
      </right>
      <top/>
      <bottom/>
      <diagonal/>
    </border>
    <border>
      <left style="thin">
        <color indexed="64"/>
      </left>
      <right style="thin">
        <color indexed="64"/>
      </right>
      <top style="medium">
        <color indexed="64"/>
      </top>
      <bottom style="medium">
        <color indexed="64"/>
      </bottom>
      <diagonal/>
    </border>
    <border>
      <left style="thin">
        <color indexed="63"/>
      </left>
      <right style="thin">
        <color indexed="63"/>
      </right>
      <top style="medium">
        <color indexed="64"/>
      </top>
      <bottom style="medium">
        <color indexed="64"/>
      </bottom>
      <diagonal/>
    </border>
    <border>
      <left/>
      <right style="thin">
        <color indexed="63"/>
      </right>
      <top style="thin">
        <color indexed="63"/>
      </top>
      <bottom/>
      <diagonal/>
    </border>
    <border>
      <left style="thin">
        <color indexed="63"/>
      </left>
      <right style="thin">
        <color indexed="63"/>
      </right>
      <top style="thin">
        <color indexed="63"/>
      </top>
      <bottom style="thin">
        <color indexed="64"/>
      </bottom>
      <diagonal/>
    </border>
    <border>
      <left style="thin">
        <color indexed="64"/>
      </left>
      <right/>
      <top style="thin">
        <color indexed="64"/>
      </top>
      <bottom style="thin">
        <color indexed="64"/>
      </bottom>
      <diagonal/>
    </border>
    <border>
      <left style="medium">
        <color indexed="64"/>
      </left>
      <right style="thin">
        <color indexed="63"/>
      </right>
      <top style="thin">
        <color indexed="63"/>
      </top>
      <bottom style="thin">
        <color indexed="63"/>
      </bottom>
      <diagonal/>
    </border>
    <border>
      <left style="medium">
        <color indexed="64"/>
      </left>
      <right style="thin">
        <color indexed="63"/>
      </right>
      <top style="thin">
        <color indexed="63"/>
      </top>
      <bottom/>
      <diagonal/>
    </border>
    <border>
      <left style="medium">
        <color indexed="64"/>
      </left>
      <right style="thin">
        <color indexed="64"/>
      </right>
      <top style="thin">
        <color indexed="64"/>
      </top>
      <bottom style="thin">
        <color indexed="64"/>
      </bottom>
      <diagonal/>
    </border>
    <border>
      <left style="medium">
        <color indexed="64"/>
      </left>
      <right/>
      <top style="thin">
        <color indexed="63"/>
      </top>
      <bottom style="thin">
        <color indexed="63"/>
      </bottom>
      <diagonal/>
    </border>
    <border>
      <left style="medium">
        <color indexed="64"/>
      </left>
      <right/>
      <top/>
      <bottom style="thin">
        <color indexed="63"/>
      </bottom>
      <diagonal/>
    </border>
    <border>
      <left style="thin">
        <color indexed="64"/>
      </left>
      <right/>
      <top style="thin">
        <color indexed="64"/>
      </top>
      <bottom/>
      <diagonal/>
    </border>
    <border>
      <left style="thin">
        <color indexed="63"/>
      </left>
      <right style="thin">
        <color indexed="63"/>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3"/>
      </left>
      <right/>
      <top style="thin">
        <color indexed="63"/>
      </top>
      <bottom style="thin">
        <color indexed="64"/>
      </bottom>
      <diagonal/>
    </border>
    <border>
      <left style="thin">
        <color indexed="64"/>
      </left>
      <right style="medium">
        <color indexed="64"/>
      </right>
      <top style="thin">
        <color indexed="64"/>
      </top>
      <bottom style="thin">
        <color indexed="64"/>
      </bottom>
      <diagonal/>
    </border>
    <border>
      <left style="thin">
        <color indexed="63"/>
      </left>
      <right style="thin">
        <color indexed="63"/>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style="medium">
        <color indexed="64"/>
      </left>
      <right style="thin">
        <color indexed="63"/>
      </right>
      <top style="medium">
        <color indexed="64"/>
      </top>
      <bottom/>
      <diagonal/>
    </border>
    <border>
      <left style="medium">
        <color indexed="63"/>
      </left>
      <right style="thin">
        <color indexed="63"/>
      </right>
      <top style="medium">
        <color indexed="64"/>
      </top>
      <bottom/>
      <diagonal/>
    </border>
    <border>
      <left style="thin">
        <color indexed="63"/>
      </left>
      <right style="medium">
        <color indexed="64"/>
      </right>
      <top style="medium">
        <color indexed="64"/>
      </top>
      <bottom/>
      <diagonal/>
    </border>
    <border>
      <left/>
      <right style="thin">
        <color indexed="63"/>
      </right>
      <top style="medium">
        <color indexed="64"/>
      </top>
      <bottom style="medium">
        <color indexed="64"/>
      </bottom>
      <diagonal/>
    </border>
    <border>
      <left style="thin">
        <color indexed="63"/>
      </left>
      <right style="medium">
        <color indexed="64"/>
      </right>
      <top style="medium">
        <color indexed="64"/>
      </top>
      <bottom style="medium">
        <color indexed="64"/>
      </bottom>
      <diagonal/>
    </border>
    <border>
      <left style="thin">
        <color indexed="63"/>
      </left>
      <right style="thin">
        <color indexed="63"/>
      </right>
      <top/>
      <bottom style="medium">
        <color indexed="63"/>
      </bottom>
      <diagonal/>
    </border>
    <border>
      <left/>
      <right/>
      <top style="thin">
        <color indexed="63"/>
      </top>
      <bottom/>
      <diagonal/>
    </border>
    <border>
      <left style="thin">
        <color indexed="63"/>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3"/>
      </right>
      <top/>
      <bottom style="medium">
        <color indexed="64"/>
      </bottom>
      <diagonal/>
    </border>
    <border>
      <left/>
      <right style="thin">
        <color indexed="63"/>
      </right>
      <top style="thin">
        <color indexed="63"/>
      </top>
      <bottom style="thin">
        <color indexed="64"/>
      </bottom>
      <diagonal/>
    </border>
    <border>
      <left style="thin">
        <color indexed="64"/>
      </left>
      <right style="medium">
        <color indexed="64"/>
      </right>
      <top/>
      <bottom style="thin">
        <color indexed="64"/>
      </bottom>
      <diagonal/>
    </border>
    <border>
      <left style="thin">
        <color indexed="63"/>
      </left>
      <right style="thin">
        <color indexed="64"/>
      </right>
      <top style="thin">
        <color indexed="63"/>
      </top>
      <bottom style="thin">
        <color indexed="64"/>
      </bottom>
      <diagonal/>
    </border>
    <border>
      <left style="thin">
        <color indexed="63"/>
      </left>
      <right style="thin">
        <color indexed="64"/>
      </right>
      <top style="thin">
        <color indexed="64"/>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right/>
      <top style="medium">
        <color indexed="64"/>
      </top>
      <bottom style="medium">
        <color indexed="64"/>
      </bottom>
      <diagonal/>
    </border>
    <border>
      <left style="thin">
        <color indexed="64"/>
      </left>
      <right style="thin">
        <color indexed="63"/>
      </right>
      <top style="medium">
        <color indexed="64"/>
      </top>
      <bottom style="medium">
        <color indexed="64"/>
      </bottom>
      <diagonal/>
    </border>
    <border>
      <left/>
      <right/>
      <top/>
      <bottom style="thin">
        <color indexed="63"/>
      </bottom>
      <diagonal/>
    </border>
    <border>
      <left style="thin">
        <color indexed="64"/>
      </left>
      <right/>
      <top style="medium">
        <color indexed="64"/>
      </top>
      <bottom style="medium">
        <color indexed="64"/>
      </bottom>
      <diagonal/>
    </border>
    <border>
      <left style="thin">
        <color indexed="63"/>
      </left>
      <right style="medium">
        <color indexed="64"/>
      </right>
      <top/>
      <bottom/>
      <diagonal/>
    </border>
    <border>
      <left style="medium">
        <color indexed="64"/>
      </left>
      <right style="thin">
        <color indexed="63"/>
      </right>
      <top/>
      <bottom style="thin">
        <color indexed="63"/>
      </bottom>
      <diagonal/>
    </border>
    <border>
      <left style="thin">
        <color indexed="63"/>
      </left>
      <right style="medium">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3"/>
      </left>
      <right style="medium">
        <color indexed="63"/>
      </right>
      <top style="medium">
        <color indexed="64"/>
      </top>
      <bottom style="medium">
        <color indexed="64"/>
      </bottom>
      <diagonal/>
    </border>
    <border>
      <left style="thin">
        <color indexed="63"/>
      </left>
      <right/>
      <top style="medium">
        <color indexed="64"/>
      </top>
      <bottom style="medium">
        <color indexed="64"/>
      </bottom>
      <diagonal/>
    </border>
    <border>
      <left style="medium">
        <color indexed="63"/>
      </left>
      <right style="thin">
        <color indexed="63"/>
      </right>
      <top style="medium">
        <color indexed="64"/>
      </top>
      <bottom style="medium">
        <color indexed="64"/>
      </bottom>
      <diagonal/>
    </border>
    <border>
      <left style="thin">
        <color indexed="63"/>
      </left>
      <right style="medium">
        <color indexed="64"/>
      </right>
      <top/>
      <bottom style="thin">
        <color indexed="64"/>
      </bottom>
      <diagonal/>
    </border>
    <border>
      <left style="medium">
        <color indexed="64"/>
      </left>
      <right style="thin">
        <color indexed="63"/>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3"/>
      </top>
      <bottom/>
      <diagonal/>
    </border>
    <border>
      <left style="medium">
        <color indexed="64"/>
      </left>
      <right style="thin">
        <color indexed="64"/>
      </right>
      <top style="thin">
        <color indexed="64"/>
      </top>
      <bottom style="medium">
        <color indexed="64"/>
      </bottom>
      <diagonal/>
    </border>
    <border>
      <left style="medium">
        <color indexed="64"/>
      </left>
      <right style="thin">
        <color indexed="63"/>
      </right>
      <top/>
      <bottom style="medium">
        <color indexed="64"/>
      </bottom>
      <diagonal/>
    </border>
    <border>
      <left style="medium">
        <color indexed="64"/>
      </left>
      <right style="thin">
        <color indexed="63"/>
      </right>
      <top/>
      <bottom/>
      <diagonal/>
    </border>
    <border>
      <left style="medium">
        <color indexed="64"/>
      </left>
      <right style="thin">
        <color indexed="63"/>
      </right>
      <top style="thin">
        <color indexed="63"/>
      </top>
      <bottom style="thin">
        <color indexed="64"/>
      </bottom>
      <diagonal/>
    </border>
    <border>
      <left style="medium">
        <color indexed="64"/>
      </left>
      <right style="thin">
        <color indexed="64"/>
      </right>
      <top style="thin">
        <color indexed="64"/>
      </top>
      <bottom/>
      <diagonal/>
    </border>
    <border>
      <left style="medium">
        <color indexed="64"/>
      </left>
      <right/>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medium">
        <color indexed="63"/>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3"/>
      </right>
      <top style="medium">
        <color indexed="64"/>
      </top>
      <bottom style="thin">
        <color indexed="63"/>
      </bottom>
      <diagonal/>
    </border>
    <border>
      <left/>
      <right style="thin">
        <color indexed="63"/>
      </right>
      <top style="medium">
        <color indexed="64"/>
      </top>
      <bottom style="thin">
        <color indexed="63"/>
      </bottom>
      <diagonal/>
    </border>
    <border>
      <left style="thin">
        <color indexed="63"/>
      </left>
      <right style="thin">
        <color indexed="63"/>
      </right>
      <top style="medium">
        <color indexed="64"/>
      </top>
      <bottom style="thin">
        <color indexed="63"/>
      </bottom>
      <diagonal/>
    </border>
    <border>
      <left style="thin">
        <color indexed="63"/>
      </left>
      <right/>
      <top style="medium">
        <color indexed="64"/>
      </top>
      <bottom/>
      <diagonal/>
    </border>
    <border>
      <left style="medium">
        <color indexed="64"/>
      </left>
      <right style="thin">
        <color indexed="63"/>
      </right>
      <top style="thin">
        <color indexed="63"/>
      </top>
      <bottom style="medium">
        <color indexed="64"/>
      </bottom>
      <diagonal/>
    </border>
    <border>
      <left style="thin">
        <color indexed="63"/>
      </left>
      <right style="thin">
        <color indexed="63"/>
      </right>
      <top style="thin">
        <color indexed="63"/>
      </top>
      <bottom style="medium">
        <color indexed="64"/>
      </bottom>
      <diagonal/>
    </border>
    <border>
      <left/>
      <right style="medium">
        <color indexed="64"/>
      </right>
      <top style="thin">
        <color indexed="64"/>
      </top>
      <bottom style="thin">
        <color indexed="64"/>
      </bottom>
      <diagonal/>
    </border>
    <border>
      <left/>
      <right style="medium">
        <color indexed="64"/>
      </right>
      <top/>
      <bottom style="medium">
        <color indexed="64"/>
      </bottom>
      <diagonal/>
    </border>
    <border>
      <left style="thin">
        <color indexed="63"/>
      </left>
      <right style="thin">
        <color indexed="63"/>
      </right>
      <top style="thin">
        <color indexed="64"/>
      </top>
      <bottom style="thin">
        <color indexed="64"/>
      </bottom>
      <diagonal/>
    </border>
    <border>
      <left style="thin">
        <color indexed="63"/>
      </left>
      <right/>
      <top style="thin">
        <color indexed="64"/>
      </top>
      <bottom style="thin">
        <color indexed="64"/>
      </bottom>
      <diagonal/>
    </border>
    <border>
      <left/>
      <right style="medium">
        <color indexed="64"/>
      </right>
      <top/>
      <bottom/>
      <diagonal/>
    </border>
    <border>
      <left style="thin">
        <color indexed="64"/>
      </left>
      <right style="thin">
        <color indexed="64"/>
      </right>
      <top style="thin">
        <color indexed="63"/>
      </top>
      <bottom/>
      <diagonal/>
    </border>
    <border>
      <left/>
      <right style="thin">
        <color indexed="64"/>
      </right>
      <top style="thin">
        <color indexed="63"/>
      </top>
      <bottom/>
      <diagonal/>
    </border>
    <border>
      <left/>
      <right style="thin">
        <color indexed="64"/>
      </right>
      <top/>
      <bottom/>
      <diagonal/>
    </border>
    <border>
      <left/>
      <right style="thin">
        <color indexed="64"/>
      </right>
      <top/>
      <bottom style="thin">
        <color indexed="64"/>
      </bottom>
      <diagonal/>
    </border>
    <border>
      <left/>
      <right/>
      <top/>
      <bottom style="medium">
        <color indexed="64"/>
      </bottom>
      <diagonal/>
    </border>
  </borders>
  <cellStyleXfs count="24">
    <xf numFmtId="0" fontId="0" fillId="0" borderId="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10" borderId="0" applyNumberFormat="0" applyBorder="0" applyAlignment="0" applyProtection="0"/>
    <xf numFmtId="0" fontId="2" fillId="4" borderId="1" applyNumberFormat="0" applyAlignment="0" applyProtection="0"/>
    <xf numFmtId="0" fontId="3" fillId="11" borderId="2" applyNumberFormat="0" applyAlignment="0" applyProtection="0"/>
    <xf numFmtId="0" fontId="4" fillId="11" borderId="1" applyNumberFormat="0" applyAlignment="0" applyProtection="0"/>
    <xf numFmtId="0" fontId="5" fillId="0" borderId="3" applyNumberFormat="0" applyFill="0" applyAlignment="0" applyProtection="0"/>
    <xf numFmtId="0" fontId="6" fillId="0" borderId="4" applyNumberFormat="0" applyFill="0" applyAlignment="0" applyProtection="0"/>
    <xf numFmtId="0" fontId="7" fillId="0" borderId="5" applyNumberFormat="0" applyFill="0" applyAlignment="0" applyProtection="0"/>
    <xf numFmtId="0" fontId="7" fillId="0" borderId="0" applyNumberFormat="0" applyFill="0" applyBorder="0" applyAlignment="0" applyProtection="0"/>
    <xf numFmtId="0" fontId="8" fillId="0" borderId="6" applyNumberFormat="0" applyFill="0" applyAlignment="0" applyProtection="0"/>
    <xf numFmtId="0" fontId="9" fillId="12" borderId="7" applyNumberFormat="0" applyAlignment="0" applyProtection="0"/>
    <xf numFmtId="0" fontId="10" fillId="0" borderId="0" applyNumberFormat="0" applyFill="0" applyBorder="0" applyAlignment="0" applyProtection="0"/>
    <xf numFmtId="0" fontId="11" fillId="13" borderId="0" applyNumberFormat="0" applyBorder="0" applyAlignment="0" applyProtection="0"/>
    <xf numFmtId="0" fontId="12" fillId="2" borderId="0" applyNumberFormat="0" applyBorder="0" applyAlignment="0" applyProtection="0"/>
    <xf numFmtId="0" fontId="13" fillId="0" borderId="0" applyNumberFormat="0" applyFill="0" applyBorder="0" applyAlignment="0" applyProtection="0"/>
    <xf numFmtId="0" fontId="20" fillId="14" borderId="8" applyNumberFormat="0" applyAlignment="0" applyProtection="0"/>
    <xf numFmtId="0" fontId="14" fillId="0" borderId="9" applyNumberFormat="0" applyFill="0" applyAlignment="0" applyProtection="0"/>
    <xf numFmtId="0" fontId="15" fillId="0" borderId="0" applyNumberFormat="0" applyFill="0" applyBorder="0" applyAlignment="0" applyProtection="0"/>
    <xf numFmtId="0" fontId="16" fillId="3" borderId="0" applyNumberFormat="0" applyBorder="0" applyAlignment="0" applyProtection="0"/>
  </cellStyleXfs>
  <cellXfs count="441">
    <xf numFmtId="0" fontId="0" fillId="0" borderId="0" xfId="0"/>
    <xf numFmtId="0" fontId="19" fillId="0" borderId="2" xfId="0" applyFont="1" applyFill="1" applyBorder="1" applyAlignment="1" applyProtection="1">
      <alignment vertical="center" wrapText="1"/>
      <protection locked="0"/>
    </xf>
    <xf numFmtId="0" fontId="19" fillId="0" borderId="10" xfId="0" applyFont="1" applyFill="1" applyBorder="1" applyAlignment="1" applyProtection="1">
      <alignment vertical="top" wrapText="1"/>
      <protection locked="0"/>
    </xf>
    <xf numFmtId="0" fontId="18" fillId="0" borderId="2" xfId="0" applyFont="1" applyFill="1" applyBorder="1" applyAlignment="1">
      <alignment wrapText="1"/>
    </xf>
    <xf numFmtId="0" fontId="18" fillId="0" borderId="11" xfId="0" applyFont="1" applyFill="1" applyBorder="1" applyAlignment="1">
      <alignment vertical="center" wrapText="1"/>
    </xf>
    <xf numFmtId="0" fontId="18" fillId="0" borderId="2" xfId="0" applyFont="1" applyFill="1" applyBorder="1" applyAlignment="1">
      <alignment vertical="center" wrapText="1"/>
    </xf>
    <xf numFmtId="0" fontId="19" fillId="0" borderId="12" xfId="0" applyFont="1" applyFill="1" applyBorder="1" applyAlignment="1" applyProtection="1">
      <alignment vertical="top" wrapText="1"/>
      <protection locked="0"/>
    </xf>
    <xf numFmtId="0" fontId="19" fillId="0" borderId="2" xfId="0" applyFont="1" applyFill="1" applyBorder="1" applyAlignment="1" applyProtection="1">
      <alignment vertical="top" wrapText="1"/>
      <protection locked="0"/>
    </xf>
    <xf numFmtId="0" fontId="19" fillId="0" borderId="2" xfId="0" applyFont="1" applyFill="1" applyBorder="1" applyAlignment="1">
      <alignment horizontal="left" wrapText="1"/>
    </xf>
    <xf numFmtId="0" fontId="18" fillId="0" borderId="2" xfId="0" applyFont="1" applyBorder="1" applyAlignment="1">
      <alignment vertical="top" wrapText="1"/>
    </xf>
    <xf numFmtId="0" fontId="18" fillId="0" borderId="2" xfId="0" applyFont="1" applyBorder="1" applyAlignment="1" applyProtection="1">
      <alignment wrapText="1"/>
      <protection locked="0"/>
    </xf>
    <xf numFmtId="0" fontId="19" fillId="0" borderId="12" xfId="0" applyFont="1" applyFill="1" applyBorder="1" applyAlignment="1">
      <alignment wrapText="1"/>
    </xf>
    <xf numFmtId="0" fontId="18" fillId="0" borderId="2" xfId="0" applyFont="1" applyBorder="1" applyAlignment="1">
      <alignment vertical="center" wrapText="1"/>
    </xf>
    <xf numFmtId="0" fontId="19" fillId="0" borderId="2" xfId="0" applyFont="1" applyBorder="1" applyAlignment="1">
      <alignment vertical="center" wrapText="1"/>
    </xf>
    <xf numFmtId="0" fontId="18" fillId="0" borderId="11"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21" fillId="15" borderId="0" xfId="0" applyFont="1" applyFill="1"/>
    <xf numFmtId="0" fontId="18" fillId="0" borderId="2" xfId="0" applyFont="1" applyFill="1" applyBorder="1" applyAlignment="1">
      <alignment vertical="top" wrapText="1"/>
    </xf>
    <xf numFmtId="0" fontId="18" fillId="0" borderId="13" xfId="0" applyFont="1" applyBorder="1" applyAlignment="1" applyProtection="1">
      <alignment vertical="center" wrapText="1"/>
      <protection locked="0"/>
    </xf>
    <xf numFmtId="0" fontId="18" fillId="0" borderId="14" xfId="0" applyFont="1" applyBorder="1" applyAlignment="1">
      <alignment horizontal="left" vertical="top" wrapText="1"/>
    </xf>
    <xf numFmtId="0" fontId="19" fillId="0" borderId="2" xfId="0" applyFont="1" applyFill="1" applyBorder="1" applyAlignment="1">
      <alignment vertical="top" wrapText="1"/>
    </xf>
    <xf numFmtId="0" fontId="18" fillId="0" borderId="14" xfId="0" applyFont="1" applyBorder="1" applyAlignment="1">
      <alignment vertical="center" wrapText="1"/>
    </xf>
    <xf numFmtId="0" fontId="18" fillId="0" borderId="12" xfId="0" applyFont="1" applyBorder="1" applyAlignment="1">
      <alignment vertical="center" wrapText="1"/>
    </xf>
    <xf numFmtId="0" fontId="19" fillId="0" borderId="15" xfId="0" applyFont="1" applyFill="1" applyBorder="1" applyAlignment="1">
      <alignment horizontal="left" wrapText="1"/>
    </xf>
    <xf numFmtId="0" fontId="18" fillId="0" borderId="10" xfId="0" applyFont="1" applyFill="1" applyBorder="1" applyAlignment="1">
      <alignment vertical="center" wrapText="1"/>
    </xf>
    <xf numFmtId="0" fontId="19" fillId="0" borderId="13" xfId="0" applyFont="1" applyFill="1" applyBorder="1" applyAlignment="1" applyProtection="1">
      <alignment vertical="top" wrapText="1"/>
      <protection locked="0"/>
    </xf>
    <xf numFmtId="0" fontId="21" fillId="16" borderId="0" xfId="0" applyFont="1" applyFill="1"/>
    <xf numFmtId="0" fontId="19" fillId="0" borderId="16" xfId="0" applyFont="1" applyFill="1" applyBorder="1" applyAlignment="1" applyProtection="1">
      <alignment vertical="center" wrapText="1"/>
      <protection locked="0"/>
    </xf>
    <xf numFmtId="0" fontId="19" fillId="0" borderId="17" xfId="0" applyFont="1" applyFill="1" applyBorder="1" applyAlignment="1" applyProtection="1">
      <alignment vertical="center" wrapText="1"/>
      <protection locked="0"/>
    </xf>
    <xf numFmtId="49" fontId="18" fillId="0" borderId="18" xfId="0" applyNumberFormat="1" applyFont="1" applyBorder="1" applyAlignment="1">
      <alignment horizontal="center" vertical="center"/>
    </xf>
    <xf numFmtId="0" fontId="18" fillId="0" borderId="19" xfId="0" applyFont="1" applyFill="1" applyBorder="1" applyAlignment="1">
      <alignment horizontal="center" vertical="center"/>
    </xf>
    <xf numFmtId="0" fontId="19" fillId="0" borderId="20" xfId="0" applyFont="1" applyFill="1" applyBorder="1" applyAlignment="1">
      <alignment vertical="top" wrapText="1"/>
    </xf>
    <xf numFmtId="0" fontId="19" fillId="0" borderId="20" xfId="0" applyFont="1" applyFill="1" applyBorder="1" applyAlignment="1">
      <alignment horizontal="center" vertical="center"/>
    </xf>
    <xf numFmtId="0" fontId="19" fillId="0" borderId="12" xfId="0" applyFont="1" applyFill="1" applyBorder="1" applyAlignment="1">
      <alignment vertical="top" wrapText="1"/>
    </xf>
    <xf numFmtId="0" fontId="18" fillId="0" borderId="21" xfId="0" applyFont="1" applyFill="1" applyBorder="1" applyAlignment="1">
      <alignment vertical="top" wrapText="1"/>
    </xf>
    <xf numFmtId="0" fontId="18" fillId="0" borderId="22" xfId="0" applyFont="1" applyFill="1" applyBorder="1" applyAlignment="1">
      <alignment horizontal="center" vertical="center" wrapText="1"/>
    </xf>
    <xf numFmtId="0" fontId="18" fillId="0" borderId="13" xfId="0" applyFont="1" applyFill="1" applyBorder="1" applyAlignment="1">
      <alignment horizontal="center" vertical="center" wrapText="1"/>
    </xf>
    <xf numFmtId="0" fontId="19" fillId="0" borderId="23" xfId="0" applyFont="1" applyFill="1" applyBorder="1" applyAlignment="1" applyProtection="1">
      <alignment vertical="center" wrapText="1"/>
      <protection locked="0"/>
    </xf>
    <xf numFmtId="0" fontId="19" fillId="0" borderId="13" xfId="0" applyFont="1" applyFill="1" applyBorder="1" applyAlignment="1" applyProtection="1">
      <alignment vertical="center" wrapText="1"/>
      <protection locked="0"/>
    </xf>
    <xf numFmtId="0" fontId="18" fillId="0" borderId="21" xfId="0" applyFont="1" applyFill="1" applyBorder="1" applyAlignment="1">
      <alignment horizontal="center" vertical="center"/>
    </xf>
    <xf numFmtId="0" fontId="18" fillId="0" borderId="11" xfId="0" applyFont="1" applyFill="1" applyBorder="1" applyAlignment="1">
      <alignment horizontal="center" vertical="center"/>
    </xf>
    <xf numFmtId="0" fontId="18" fillId="0" borderId="2" xfId="0" applyFont="1" applyFill="1" applyBorder="1" applyAlignment="1">
      <alignment horizontal="center" vertical="center"/>
    </xf>
    <xf numFmtId="0" fontId="19" fillId="0" borderId="2" xfId="0" applyFont="1" applyFill="1" applyBorder="1" applyAlignment="1">
      <alignment horizontal="center" vertical="center" wrapText="1"/>
    </xf>
    <xf numFmtId="0" fontId="19" fillId="17" borderId="2" xfId="0" applyFont="1" applyFill="1" applyBorder="1" applyAlignment="1">
      <alignment horizontal="center" vertical="center" wrapText="1"/>
    </xf>
    <xf numFmtId="0" fontId="18" fillId="17" borderId="21" xfId="0" applyFont="1" applyFill="1" applyBorder="1" applyAlignment="1">
      <alignment horizontal="center" vertical="center"/>
    </xf>
    <xf numFmtId="0" fontId="19" fillId="0" borderId="13" xfId="0" applyFont="1" applyFill="1" applyBorder="1" applyAlignment="1">
      <alignment horizontal="center" vertical="center" wrapText="1"/>
    </xf>
    <xf numFmtId="0" fontId="18" fillId="0" borderId="13" xfId="0" applyFont="1" applyFill="1" applyBorder="1" applyAlignment="1">
      <alignment horizontal="center" vertical="center"/>
    </xf>
    <xf numFmtId="0" fontId="18" fillId="0" borderId="12" xfId="0" applyFont="1" applyFill="1" applyBorder="1" applyAlignment="1">
      <alignment horizontal="center" vertical="center" wrapText="1"/>
    </xf>
    <xf numFmtId="49" fontId="18" fillId="0" borderId="10" xfId="0" applyNumberFormat="1" applyFont="1" applyFill="1" applyBorder="1" applyAlignment="1" applyProtection="1">
      <alignment horizontal="center" vertical="center" wrapText="1"/>
      <protection locked="0"/>
    </xf>
    <xf numFmtId="49" fontId="18" fillId="0" borderId="24" xfId="0" applyNumberFormat="1" applyFont="1" applyFill="1" applyBorder="1" applyAlignment="1" applyProtection="1">
      <alignment horizontal="center" vertical="center" wrapText="1"/>
      <protection locked="0"/>
    </xf>
    <xf numFmtId="0" fontId="18" fillId="0" borderId="25" xfId="0" applyFont="1" applyFill="1" applyBorder="1" applyAlignment="1">
      <alignment horizontal="center" vertical="center" wrapText="1"/>
    </xf>
    <xf numFmtId="49" fontId="18" fillId="0" borderId="2" xfId="0" applyNumberFormat="1" applyFont="1" applyFill="1" applyBorder="1" applyAlignment="1" applyProtection="1">
      <alignment horizontal="center" vertical="center" wrapText="1"/>
      <protection locked="0"/>
    </xf>
    <xf numFmtId="0" fontId="18" fillId="0" borderId="10" xfId="0" applyFont="1" applyFill="1" applyBorder="1" applyAlignment="1">
      <alignment horizontal="center" vertical="center" wrapText="1"/>
    </xf>
    <xf numFmtId="0" fontId="22" fillId="0" borderId="26"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21" xfId="0" applyFont="1" applyFill="1" applyBorder="1" applyAlignment="1">
      <alignment horizontal="center" vertical="center" wrapText="1"/>
    </xf>
    <xf numFmtId="0" fontId="22" fillId="0" borderId="27" xfId="0" applyFont="1" applyFill="1" applyBorder="1" applyAlignment="1">
      <alignment horizontal="center" vertical="center"/>
    </xf>
    <xf numFmtId="0" fontId="18" fillId="0" borderId="12" xfId="0" applyFont="1" applyFill="1" applyBorder="1" applyAlignment="1">
      <alignment horizontal="center" vertical="center"/>
    </xf>
    <xf numFmtId="0" fontId="18" fillId="0" borderId="15" xfId="0" applyFont="1" applyFill="1" applyBorder="1" applyAlignment="1">
      <alignment horizontal="center" vertical="center"/>
    </xf>
    <xf numFmtId="0" fontId="18" fillId="17" borderId="12" xfId="0" applyFont="1" applyFill="1" applyBorder="1" applyAlignment="1">
      <alignment horizontal="center" vertical="center"/>
    </xf>
    <xf numFmtId="49" fontId="18" fillId="0" borderId="28" xfId="0" applyNumberFormat="1" applyFont="1" applyFill="1" applyBorder="1" applyAlignment="1" applyProtection="1">
      <alignment horizontal="center" vertical="center" wrapText="1"/>
      <protection locked="0"/>
    </xf>
    <xf numFmtId="49" fontId="18" fillId="0" borderId="21" xfId="0" applyNumberFormat="1" applyFont="1" applyFill="1" applyBorder="1" applyAlignment="1" applyProtection="1">
      <alignment horizontal="center" vertical="center" wrapText="1"/>
      <protection locked="0"/>
    </xf>
    <xf numFmtId="0" fontId="18" fillId="0" borderId="25" xfId="0" applyFont="1" applyFill="1" applyBorder="1" applyAlignment="1">
      <alignment horizontal="center" vertical="center"/>
    </xf>
    <xf numFmtId="0" fontId="18" fillId="0" borderId="14" xfId="0" applyFont="1" applyFill="1" applyBorder="1" applyAlignment="1">
      <alignment horizontal="center" vertical="center"/>
    </xf>
    <xf numFmtId="0" fontId="18" fillId="0" borderId="22" xfId="0" applyFont="1" applyFill="1" applyBorder="1" applyAlignment="1">
      <alignment horizontal="center" vertical="center"/>
    </xf>
    <xf numFmtId="0" fontId="18" fillId="0" borderId="29" xfId="0" applyFont="1" applyFill="1" applyBorder="1" applyAlignment="1">
      <alignment horizontal="center" vertical="center"/>
    </xf>
    <xf numFmtId="49" fontId="19" fillId="0" borderId="10" xfId="0" applyNumberFormat="1" applyFont="1" applyBorder="1" applyAlignment="1">
      <alignment horizontal="center" vertical="center"/>
    </xf>
    <xf numFmtId="0" fontId="19" fillId="0" borderId="13" xfId="0" applyFont="1" applyBorder="1" applyAlignment="1">
      <alignment vertical="top" wrapText="1"/>
    </xf>
    <xf numFmtId="0" fontId="18" fillId="17" borderId="2" xfId="0" applyFont="1" applyFill="1" applyBorder="1" applyAlignment="1">
      <alignment horizontal="center" vertical="center"/>
    </xf>
    <xf numFmtId="0" fontId="18" fillId="0" borderId="0" xfId="0" applyFont="1" applyFill="1" applyBorder="1"/>
    <xf numFmtId="49" fontId="18" fillId="0" borderId="2" xfId="0" applyNumberFormat="1" applyFont="1" applyBorder="1" applyAlignment="1">
      <alignment horizontal="center" vertical="center"/>
    </xf>
    <xf numFmtId="3" fontId="18" fillId="0" borderId="12" xfId="0" applyNumberFormat="1" applyFont="1" applyFill="1" applyBorder="1" applyAlignment="1">
      <alignment horizontal="center" vertical="center"/>
    </xf>
    <xf numFmtId="0" fontId="18" fillId="0" borderId="12" xfId="0" applyFont="1" applyBorder="1" applyAlignment="1">
      <alignment horizontal="center" vertical="center"/>
    </xf>
    <xf numFmtId="0" fontId="18" fillId="0" borderId="19" xfId="0" applyFont="1" applyBorder="1" applyAlignment="1">
      <alignment horizontal="center" vertical="center"/>
    </xf>
    <xf numFmtId="0" fontId="18" fillId="0" borderId="21" xfId="0" applyFont="1" applyBorder="1" applyAlignment="1">
      <alignment horizontal="center" vertical="center"/>
    </xf>
    <xf numFmtId="0" fontId="18" fillId="0" borderId="25" xfId="0" applyFont="1" applyBorder="1" applyAlignment="1">
      <alignment horizontal="center" vertical="center"/>
    </xf>
    <xf numFmtId="0" fontId="18" fillId="0" borderId="22" xfId="0" applyFont="1" applyBorder="1" applyAlignment="1">
      <alignment vertical="top" wrapText="1"/>
    </xf>
    <xf numFmtId="49" fontId="18" fillId="0" borderId="10" xfId="0" applyNumberFormat="1" applyFont="1" applyBorder="1" applyAlignment="1">
      <alignment horizontal="center" vertical="center"/>
    </xf>
    <xf numFmtId="0" fontId="18" fillId="17" borderId="21" xfId="0" applyFont="1" applyFill="1" applyBorder="1" applyAlignment="1">
      <alignment horizontal="center" vertical="center" wrapText="1"/>
    </xf>
    <xf numFmtId="0" fontId="22" fillId="0" borderId="21" xfId="0" applyFont="1" applyFill="1" applyBorder="1" applyAlignment="1">
      <alignment horizontal="center" vertical="center"/>
    </xf>
    <xf numFmtId="0" fontId="22" fillId="17" borderId="21" xfId="0" applyFont="1" applyFill="1" applyBorder="1" applyAlignment="1">
      <alignment horizontal="center" vertical="center"/>
    </xf>
    <xf numFmtId="2" fontId="22" fillId="17" borderId="27" xfId="0" applyNumberFormat="1" applyFont="1" applyFill="1" applyBorder="1" applyAlignment="1">
      <alignment horizontal="center" vertical="center"/>
    </xf>
    <xf numFmtId="1" fontId="18" fillId="17" borderId="21" xfId="0" applyNumberFormat="1" applyFont="1" applyFill="1" applyBorder="1" applyAlignment="1">
      <alignment horizontal="center" vertical="center"/>
    </xf>
    <xf numFmtId="1" fontId="18" fillId="0" borderId="21" xfId="0" applyNumberFormat="1" applyFont="1" applyFill="1" applyBorder="1" applyAlignment="1">
      <alignment horizontal="center" vertical="center"/>
    </xf>
    <xf numFmtId="0" fontId="19" fillId="0" borderId="28" xfId="0" applyFont="1" applyFill="1" applyBorder="1" applyAlignment="1" applyProtection="1">
      <alignment vertical="top" wrapText="1"/>
      <protection locked="0"/>
    </xf>
    <xf numFmtId="49" fontId="18" fillId="0" borderId="2" xfId="0" applyNumberFormat="1" applyFont="1" applyBorder="1" applyAlignment="1" applyProtection="1">
      <alignment horizontal="center" vertical="center" wrapText="1"/>
      <protection locked="0"/>
    </xf>
    <xf numFmtId="49" fontId="19" fillId="0" borderId="21" xfId="0" applyNumberFormat="1" applyFont="1" applyFill="1" applyBorder="1" applyAlignment="1" applyProtection="1">
      <alignment horizontal="center" vertical="center" wrapText="1"/>
      <protection locked="0"/>
    </xf>
    <xf numFmtId="49" fontId="19" fillId="0" borderId="21" xfId="0" applyNumberFormat="1" applyFont="1" applyBorder="1" applyAlignment="1" applyProtection="1">
      <alignment horizontal="center" vertical="center" wrapText="1"/>
      <protection locked="0"/>
    </xf>
    <xf numFmtId="0" fontId="19" fillId="0" borderId="21" xfId="0" applyFont="1" applyBorder="1" applyAlignment="1" applyProtection="1">
      <alignment vertical="top" wrapText="1"/>
      <protection locked="0"/>
    </xf>
    <xf numFmtId="49" fontId="18" fillId="0" borderId="12" xfId="0" applyNumberFormat="1" applyFont="1" applyFill="1" applyBorder="1" applyAlignment="1" applyProtection="1">
      <alignment horizontal="center" vertical="center" wrapText="1"/>
      <protection locked="0"/>
    </xf>
    <xf numFmtId="0" fontId="18" fillId="0" borderId="13" xfId="0" applyFont="1" applyBorder="1" applyAlignment="1">
      <alignment vertical="center" wrapText="1"/>
    </xf>
    <xf numFmtId="0" fontId="18" fillId="0" borderId="13" xfId="0" applyFont="1" applyFill="1" applyBorder="1" applyAlignment="1" applyProtection="1">
      <alignment vertical="top" wrapText="1"/>
      <protection locked="0"/>
    </xf>
    <xf numFmtId="0" fontId="18" fillId="0" borderId="15" xfId="0" applyFont="1" applyBorder="1" applyAlignment="1">
      <alignment vertical="center" wrapText="1"/>
    </xf>
    <xf numFmtId="0" fontId="19" fillId="0" borderId="30" xfId="0" applyFont="1" applyBorder="1" applyAlignment="1">
      <alignment vertical="center" wrapText="1"/>
    </xf>
    <xf numFmtId="0" fontId="19" fillId="0" borderId="0" xfId="0" applyFont="1" applyFill="1" applyBorder="1" applyAlignment="1">
      <alignment horizontal="center" vertical="center"/>
    </xf>
    <xf numFmtId="0" fontId="18" fillId="0" borderId="0" xfId="0" applyFont="1" applyBorder="1"/>
    <xf numFmtId="0" fontId="18" fillId="0" borderId="0" xfId="0" applyFont="1" applyBorder="1" applyAlignment="1">
      <alignment wrapText="1"/>
    </xf>
    <xf numFmtId="49" fontId="18" fillId="0" borderId="31" xfId="0" applyNumberFormat="1" applyFont="1" applyBorder="1" applyAlignment="1">
      <alignment horizontal="right" vertical="center"/>
    </xf>
    <xf numFmtId="49" fontId="18" fillId="0" borderId="32" xfId="0" applyNumberFormat="1" applyFont="1" applyBorder="1" applyAlignment="1">
      <alignment horizontal="right" vertical="center"/>
    </xf>
    <xf numFmtId="49" fontId="19" fillId="0" borderId="33" xfId="0" applyNumberFormat="1" applyFont="1" applyBorder="1" applyAlignment="1">
      <alignment horizontal="right" vertical="center"/>
    </xf>
    <xf numFmtId="49" fontId="18" fillId="0" borderId="34" xfId="0" applyNumberFormat="1" applyFont="1" applyBorder="1" applyAlignment="1">
      <alignment horizontal="right" vertical="center"/>
    </xf>
    <xf numFmtId="49" fontId="18" fillId="0" borderId="31" xfId="0" applyNumberFormat="1" applyFont="1" applyFill="1" applyBorder="1" applyAlignment="1">
      <alignment horizontal="right" vertical="center"/>
    </xf>
    <xf numFmtId="49" fontId="19" fillId="0" borderId="35" xfId="0" applyNumberFormat="1" applyFont="1" applyBorder="1" applyAlignment="1">
      <alignment horizontal="right" vertical="center"/>
    </xf>
    <xf numFmtId="49" fontId="19" fillId="0" borderId="11" xfId="0" applyNumberFormat="1" applyFont="1" applyFill="1" applyBorder="1" applyAlignment="1" applyProtection="1">
      <alignment horizontal="center" vertical="center" wrapText="1"/>
      <protection locked="0"/>
    </xf>
    <xf numFmtId="0" fontId="19" fillId="0" borderId="2" xfId="0" applyFont="1" applyFill="1" applyBorder="1" applyAlignment="1">
      <alignment vertical="center" wrapText="1"/>
    </xf>
    <xf numFmtId="0" fontId="19" fillId="0" borderId="11" xfId="0" applyFont="1" applyFill="1" applyBorder="1" applyAlignment="1">
      <alignment horizontal="center" vertical="center" wrapText="1"/>
    </xf>
    <xf numFmtId="0" fontId="19" fillId="0" borderId="13" xfId="0" applyFont="1" applyFill="1" applyBorder="1" applyAlignment="1">
      <alignment horizontal="center" vertical="center"/>
    </xf>
    <xf numFmtId="0" fontId="19" fillId="0" borderId="12" xfId="0" applyFont="1" applyFill="1" applyBorder="1" applyAlignment="1">
      <alignment horizontal="center" vertical="center" wrapText="1"/>
    </xf>
    <xf numFmtId="0" fontId="19" fillId="17" borderId="29" xfId="0" applyFont="1" applyFill="1" applyBorder="1" applyAlignment="1">
      <alignment horizontal="center" vertical="center"/>
    </xf>
    <xf numFmtId="0" fontId="19" fillId="0" borderId="15" xfId="0" applyFont="1" applyFill="1" applyBorder="1" applyAlignment="1">
      <alignment horizontal="center" vertical="center" wrapText="1"/>
    </xf>
    <xf numFmtId="0" fontId="19" fillId="0" borderId="12" xfId="0" applyFont="1" applyFill="1" applyBorder="1" applyAlignment="1">
      <alignment horizontal="center" vertical="center"/>
    </xf>
    <xf numFmtId="0" fontId="19" fillId="17" borderId="12" xfId="0" applyFont="1" applyFill="1" applyBorder="1" applyAlignment="1">
      <alignment horizontal="center" vertical="center"/>
    </xf>
    <xf numFmtId="49" fontId="19" fillId="0" borderId="28" xfId="0" applyNumberFormat="1" applyFont="1" applyFill="1" applyBorder="1" applyAlignment="1" applyProtection="1">
      <alignment horizontal="center" vertical="center" wrapText="1"/>
      <protection locked="0"/>
    </xf>
    <xf numFmtId="49" fontId="19" fillId="0" borderId="20" xfId="0" applyNumberFormat="1" applyFont="1" applyFill="1" applyBorder="1" applyAlignment="1" applyProtection="1">
      <alignment horizontal="center" vertical="center" wrapText="1"/>
      <protection locked="0"/>
    </xf>
    <xf numFmtId="0" fontId="19" fillId="17" borderId="20" xfId="0" applyFont="1" applyFill="1" applyBorder="1" applyAlignment="1">
      <alignment horizontal="center" vertical="center"/>
    </xf>
    <xf numFmtId="0" fontId="19" fillId="0" borderId="36" xfId="0" applyFont="1" applyFill="1" applyBorder="1" applyAlignment="1">
      <alignment horizontal="center" vertical="center" wrapText="1"/>
    </xf>
    <xf numFmtId="0" fontId="22" fillId="0" borderId="37" xfId="0" applyFont="1" applyFill="1" applyBorder="1" applyAlignment="1">
      <alignment horizontal="center" vertical="center"/>
    </xf>
    <xf numFmtId="0" fontId="19" fillId="0" borderId="20" xfId="0" applyFont="1" applyFill="1" applyBorder="1" applyAlignment="1" applyProtection="1">
      <alignment vertical="top" wrapText="1"/>
      <protection locked="0"/>
    </xf>
    <xf numFmtId="0" fontId="18" fillId="0" borderId="20" xfId="0" applyFont="1" applyFill="1" applyBorder="1" applyAlignment="1">
      <alignment horizontal="center" vertical="center" wrapText="1"/>
    </xf>
    <xf numFmtId="0" fontId="19" fillId="0" borderId="38" xfId="0" applyFont="1" applyFill="1" applyBorder="1" applyAlignment="1" applyProtection="1">
      <alignment vertical="top" wrapText="1"/>
      <protection locked="0"/>
    </xf>
    <xf numFmtId="0" fontId="19" fillId="0" borderId="38" xfId="0" applyFont="1" applyFill="1" applyBorder="1" applyAlignment="1">
      <alignment horizontal="center" vertical="center" wrapText="1"/>
    </xf>
    <xf numFmtId="0" fontId="19" fillId="0" borderId="39" xfId="0" applyFont="1" applyFill="1" applyBorder="1" applyAlignment="1">
      <alignment horizontal="center" vertical="center" wrapText="1"/>
    </xf>
    <xf numFmtId="0" fontId="19" fillId="0" borderId="25" xfId="0" applyFont="1" applyFill="1" applyBorder="1" applyAlignment="1">
      <alignment horizontal="center" vertical="center"/>
    </xf>
    <xf numFmtId="0" fontId="19" fillId="0" borderId="14" xfId="0" applyFont="1" applyFill="1" applyBorder="1" applyAlignment="1">
      <alignment horizontal="center" vertical="center"/>
    </xf>
    <xf numFmtId="0" fontId="19" fillId="0" borderId="15"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29" xfId="0" applyFont="1" applyFill="1" applyBorder="1" applyAlignment="1">
      <alignment horizontal="center" vertical="center"/>
    </xf>
    <xf numFmtId="0" fontId="19" fillId="0" borderId="40" xfId="0" applyFont="1" applyFill="1" applyBorder="1" applyAlignment="1">
      <alignment horizontal="center" vertical="center"/>
    </xf>
    <xf numFmtId="0" fontId="22" fillId="0" borderId="27" xfId="0" applyFont="1" applyFill="1" applyBorder="1" applyAlignment="1">
      <alignment horizontal="center" vertical="center" wrapText="1"/>
    </xf>
    <xf numFmtId="0" fontId="19" fillId="0" borderId="21" xfId="0" applyFont="1" applyFill="1" applyBorder="1" applyAlignment="1">
      <alignment horizontal="center" vertical="center"/>
    </xf>
    <xf numFmtId="0" fontId="23" fillId="15" borderId="0" xfId="0" applyFont="1" applyFill="1"/>
    <xf numFmtId="0" fontId="19" fillId="0" borderId="30" xfId="0" applyFont="1" applyFill="1" applyBorder="1" applyAlignment="1" applyProtection="1">
      <alignment vertical="top" wrapText="1"/>
      <protection locked="0"/>
    </xf>
    <xf numFmtId="1" fontId="19" fillId="0" borderId="41" xfId="0" applyNumberFormat="1" applyFont="1" applyFill="1" applyBorder="1" applyAlignment="1">
      <alignment horizontal="center" vertical="center" wrapText="1"/>
    </xf>
    <xf numFmtId="49" fontId="24" fillId="15" borderId="0" xfId="0" applyNumberFormat="1" applyFont="1" applyFill="1" applyBorder="1" applyAlignment="1" applyProtection="1">
      <alignment horizontal="center" vertical="center" wrapText="1"/>
      <protection locked="0"/>
    </xf>
    <xf numFmtId="0" fontId="24" fillId="15" borderId="0" xfId="0" applyFont="1" applyFill="1" applyBorder="1" applyAlignment="1">
      <alignment wrapText="1"/>
    </xf>
    <xf numFmtId="0" fontId="24" fillId="15" borderId="0" xfId="0" applyFont="1" applyFill="1" applyBorder="1" applyAlignment="1" applyProtection="1">
      <alignment vertical="top" wrapText="1"/>
      <protection locked="0"/>
    </xf>
    <xf numFmtId="0" fontId="24" fillId="15" borderId="0" xfId="0" applyFont="1" applyFill="1" applyBorder="1" applyAlignment="1">
      <alignment horizontal="center"/>
    </xf>
    <xf numFmtId="0" fontId="19" fillId="0" borderId="22" xfId="0" applyFont="1" applyFill="1" applyBorder="1" applyAlignment="1" applyProtection="1">
      <alignment vertical="top" wrapText="1"/>
      <protection locked="0"/>
    </xf>
    <xf numFmtId="0" fontId="19" fillId="0" borderId="15" xfId="0" applyFont="1" applyFill="1" applyBorder="1" applyAlignment="1">
      <alignment vertical="top" wrapText="1"/>
    </xf>
    <xf numFmtId="0" fontId="19" fillId="0" borderId="19" xfId="0" applyFont="1" applyFill="1" applyBorder="1" applyAlignment="1">
      <alignment horizontal="center" vertical="center"/>
    </xf>
    <xf numFmtId="49" fontId="18" fillId="0" borderId="18" xfId="0" applyNumberFormat="1" applyFont="1" applyFill="1" applyBorder="1" applyAlignment="1" applyProtection="1">
      <alignment horizontal="center" vertical="center" wrapText="1"/>
      <protection locked="0"/>
    </xf>
    <xf numFmtId="49" fontId="19" fillId="0" borderId="18" xfId="0" applyNumberFormat="1" applyFont="1" applyFill="1" applyBorder="1" applyAlignment="1" applyProtection="1">
      <alignment horizontal="center" vertical="center" wrapText="1"/>
      <protection locked="0"/>
    </xf>
    <xf numFmtId="49" fontId="19" fillId="0" borderId="24" xfId="0" applyNumberFormat="1" applyFont="1" applyFill="1" applyBorder="1" applyAlignment="1" applyProtection="1">
      <alignment horizontal="center" vertical="center" wrapText="1"/>
      <protection locked="0"/>
    </xf>
    <xf numFmtId="49" fontId="18" fillId="0" borderId="15" xfId="0" applyNumberFormat="1" applyFont="1" applyFill="1" applyBorder="1" applyAlignment="1" applyProtection="1">
      <alignment horizontal="center" vertical="center" wrapText="1"/>
      <protection locked="0"/>
    </xf>
    <xf numFmtId="0" fontId="18" fillId="0" borderId="28" xfId="0" applyFont="1" applyBorder="1" applyAlignment="1" applyProtection="1">
      <alignment vertical="top" wrapText="1"/>
      <protection locked="0"/>
    </xf>
    <xf numFmtId="49" fontId="18" fillId="0" borderId="12" xfId="0" applyNumberFormat="1" applyFont="1" applyBorder="1" applyAlignment="1" applyProtection="1">
      <alignment horizontal="center" vertical="center" wrapText="1"/>
      <protection locked="0"/>
    </xf>
    <xf numFmtId="49" fontId="18" fillId="0" borderId="21" xfId="0" applyNumberFormat="1" applyFont="1" applyBorder="1" applyAlignment="1" applyProtection="1">
      <alignment horizontal="center" vertical="center" wrapText="1"/>
      <protection locked="0"/>
    </xf>
    <xf numFmtId="0" fontId="22" fillId="0" borderId="42" xfId="0" applyFont="1" applyFill="1" applyBorder="1" applyAlignment="1">
      <alignment horizontal="center" vertical="center"/>
    </xf>
    <xf numFmtId="0" fontId="18" fillId="0" borderId="21" xfId="0" applyFont="1" applyBorder="1" applyAlignment="1">
      <alignment vertical="center" wrapText="1"/>
    </xf>
    <xf numFmtId="0" fontId="22" fillId="0" borderId="43" xfId="0" applyFont="1" applyFill="1" applyBorder="1" applyAlignment="1">
      <alignment horizontal="center" vertical="center"/>
    </xf>
    <xf numFmtId="49" fontId="19" fillId="0" borderId="24" xfId="0" applyNumberFormat="1" applyFont="1" applyBorder="1" applyAlignment="1">
      <alignment horizontal="center" vertical="center"/>
    </xf>
    <xf numFmtId="49" fontId="19" fillId="0" borderId="14" xfId="0" applyNumberFormat="1" applyFont="1" applyFill="1" applyBorder="1" applyAlignment="1" applyProtection="1">
      <alignment horizontal="center" vertical="center" wrapText="1"/>
      <protection locked="0"/>
    </xf>
    <xf numFmtId="0" fontId="19" fillId="0" borderId="44" xfId="0" applyFont="1" applyBorder="1" applyAlignment="1">
      <alignment wrapText="1"/>
    </xf>
    <xf numFmtId="0" fontId="19" fillId="0" borderId="44" xfId="0" applyFont="1" applyFill="1" applyBorder="1" applyAlignment="1">
      <alignment vertical="top" wrapText="1"/>
    </xf>
    <xf numFmtId="0" fontId="19" fillId="0" borderId="44" xfId="0" applyFont="1" applyFill="1" applyBorder="1" applyAlignment="1">
      <alignment horizontal="center" vertical="center"/>
    </xf>
    <xf numFmtId="49" fontId="18" fillId="0" borderId="21" xfId="0" applyNumberFormat="1" applyFont="1" applyBorder="1" applyAlignment="1">
      <alignment horizontal="center" vertical="center"/>
    </xf>
    <xf numFmtId="0" fontId="18" fillId="0" borderId="21" xfId="0" applyFont="1" applyBorder="1" applyAlignment="1">
      <alignment horizontal="justify" wrapText="1"/>
    </xf>
    <xf numFmtId="0" fontId="18" fillId="0" borderId="15" xfId="0" applyFont="1" applyFill="1" applyBorder="1" applyAlignment="1">
      <alignment wrapText="1"/>
    </xf>
    <xf numFmtId="0" fontId="19" fillId="0" borderId="45" xfId="0" applyFont="1" applyFill="1" applyBorder="1" applyAlignment="1" applyProtection="1">
      <alignment vertical="top" wrapText="1"/>
      <protection locked="0"/>
    </xf>
    <xf numFmtId="0" fontId="19" fillId="0" borderId="10" xfId="0" applyFont="1" applyFill="1" applyBorder="1" applyAlignment="1">
      <alignment horizontal="center" vertical="center" wrapText="1"/>
    </xf>
    <xf numFmtId="0" fontId="19" fillId="0" borderId="25" xfId="0" applyFont="1" applyFill="1" applyBorder="1" applyAlignment="1" applyProtection="1">
      <alignment vertical="top" wrapText="1"/>
      <protection locked="0"/>
    </xf>
    <xf numFmtId="0" fontId="19" fillId="0" borderId="22" xfId="0" applyFont="1" applyFill="1" applyBorder="1" applyAlignment="1">
      <alignment horizontal="left" wrapText="1"/>
    </xf>
    <xf numFmtId="0" fontId="18" fillId="0" borderId="20" xfId="0" applyFont="1" applyFill="1" applyBorder="1" applyAlignment="1">
      <alignment horizontal="center" vertical="center"/>
    </xf>
    <xf numFmtId="0" fontId="19" fillId="0" borderId="19" xfId="0" applyFont="1" applyFill="1" applyBorder="1" applyAlignment="1">
      <alignment horizontal="center" vertical="center" wrapText="1"/>
    </xf>
    <xf numFmtId="49" fontId="19" fillId="0" borderId="12" xfId="0" applyNumberFormat="1" applyFont="1" applyFill="1" applyBorder="1" applyAlignment="1">
      <alignment horizontal="center" vertical="center" wrapText="1"/>
    </xf>
    <xf numFmtId="0" fontId="19" fillId="0" borderId="20" xfId="0" applyFont="1" applyFill="1" applyBorder="1" applyAlignment="1">
      <alignment horizontal="center" vertical="center" wrapText="1"/>
    </xf>
    <xf numFmtId="0" fontId="18" fillId="0" borderId="44" xfId="0" applyFont="1" applyFill="1" applyBorder="1" applyAlignment="1">
      <alignment horizontal="center" vertical="center" wrapText="1"/>
    </xf>
    <xf numFmtId="0" fontId="19" fillId="0" borderId="12" xfId="0" applyFont="1" applyFill="1" applyBorder="1" applyAlignment="1">
      <alignment horizontal="left" wrapText="1"/>
    </xf>
    <xf numFmtId="0" fontId="19" fillId="0" borderId="21" xfId="0" applyFont="1" applyFill="1" applyBorder="1" applyAlignment="1" applyProtection="1">
      <alignment vertical="center" wrapText="1"/>
      <protection locked="0"/>
    </xf>
    <xf numFmtId="0" fontId="18" fillId="0" borderId="21" xfId="0" applyFont="1" applyBorder="1" applyAlignment="1">
      <alignment wrapText="1"/>
    </xf>
    <xf numFmtId="0" fontId="19" fillId="0" borderId="30" xfId="0" applyFont="1" applyFill="1" applyBorder="1" applyAlignment="1" applyProtection="1">
      <alignment vertical="center" wrapText="1"/>
      <protection locked="0"/>
    </xf>
    <xf numFmtId="0" fontId="19" fillId="0" borderId="21" xfId="0" applyFont="1" applyFill="1" applyBorder="1" applyAlignment="1" applyProtection="1">
      <alignment horizontal="left" vertical="top" wrapText="1"/>
      <protection locked="0"/>
    </xf>
    <xf numFmtId="0" fontId="19" fillId="0" borderId="21" xfId="0" applyFont="1" applyFill="1" applyBorder="1" applyAlignment="1" applyProtection="1">
      <alignment vertical="top" wrapText="1"/>
      <protection locked="0"/>
    </xf>
    <xf numFmtId="0" fontId="18" fillId="0" borderId="21" xfId="0" applyFont="1" applyBorder="1" applyAlignment="1" applyProtection="1">
      <alignment vertical="top" wrapText="1"/>
      <protection locked="0"/>
    </xf>
    <xf numFmtId="0" fontId="19" fillId="0" borderId="21" xfId="0" applyFont="1" applyFill="1" applyBorder="1" applyAlignment="1">
      <alignment horizontal="left" vertical="top" wrapText="1"/>
    </xf>
    <xf numFmtId="1" fontId="18" fillId="0" borderId="41" xfId="0" applyNumberFormat="1" applyFont="1" applyFill="1" applyBorder="1" applyAlignment="1">
      <alignment horizontal="center" vertical="center" wrapText="1"/>
    </xf>
    <xf numFmtId="0" fontId="21" fillId="0" borderId="0" xfId="0" applyFont="1"/>
    <xf numFmtId="0" fontId="25" fillId="0" borderId="0" xfId="0" applyFont="1"/>
    <xf numFmtId="0" fontId="18" fillId="0" borderId="0" xfId="0" applyFont="1"/>
    <xf numFmtId="49" fontId="26" fillId="0" borderId="46" xfId="0" applyNumberFormat="1" applyFont="1" applyFill="1" applyBorder="1" applyAlignment="1">
      <alignment horizontal="center" wrapText="1"/>
    </xf>
    <xf numFmtId="0" fontId="26" fillId="0" borderId="47" xfId="0" applyFont="1" applyFill="1" applyBorder="1" applyAlignment="1">
      <alignment horizontal="center" wrapText="1"/>
    </xf>
    <xf numFmtId="0" fontId="26" fillId="0" borderId="42" xfId="0" applyFont="1" applyBorder="1" applyAlignment="1">
      <alignment horizontal="center" vertical="center" wrapText="1"/>
    </xf>
    <xf numFmtId="0" fontId="26" fillId="0" borderId="42" xfId="0" applyNumberFormat="1" applyFont="1" applyFill="1" applyBorder="1" applyAlignment="1" applyProtection="1">
      <alignment horizontal="center" vertical="center" wrapText="1"/>
    </xf>
    <xf numFmtId="0" fontId="27" fillId="0" borderId="42" xfId="0" applyFont="1" applyBorder="1" applyAlignment="1">
      <alignment horizontal="center" vertical="center" wrapText="1"/>
    </xf>
    <xf numFmtId="0" fontId="27" fillId="0" borderId="48" xfId="0" applyFont="1" applyBorder="1" applyAlignment="1">
      <alignment horizontal="center" vertical="center" wrapText="1"/>
    </xf>
    <xf numFmtId="49" fontId="22" fillId="0" borderId="49" xfId="0" applyNumberFormat="1" applyFont="1" applyFill="1" applyBorder="1" applyAlignment="1" applyProtection="1">
      <alignment horizontal="center" vertical="top" wrapText="1"/>
      <protection locked="0"/>
    </xf>
    <xf numFmtId="0" fontId="22" fillId="0" borderId="27" xfId="0" applyFont="1" applyFill="1" applyBorder="1" applyAlignment="1" applyProtection="1">
      <alignment vertical="top" wrapText="1"/>
      <protection locked="0"/>
    </xf>
    <xf numFmtId="0" fontId="19" fillId="0" borderId="27" xfId="0" applyFont="1" applyFill="1" applyBorder="1" applyAlignment="1" applyProtection="1">
      <alignment vertical="center" wrapText="1"/>
      <protection locked="0"/>
    </xf>
    <xf numFmtId="1" fontId="22" fillId="0" borderId="27" xfId="0" applyNumberFormat="1" applyFont="1" applyFill="1" applyBorder="1" applyAlignment="1">
      <alignment horizontal="center" vertical="center" wrapText="1"/>
    </xf>
    <xf numFmtId="1" fontId="22" fillId="0" borderId="50" xfId="0" applyNumberFormat="1" applyFont="1" applyFill="1" applyBorder="1" applyAlignment="1">
      <alignment horizontal="center" vertical="center" wrapText="1"/>
    </xf>
    <xf numFmtId="0" fontId="22" fillId="0" borderId="0" xfId="0" applyFont="1" applyFill="1"/>
    <xf numFmtId="0" fontId="22" fillId="0" borderId="51" xfId="0" applyFont="1" applyFill="1" applyBorder="1" applyAlignment="1" applyProtection="1">
      <alignment vertical="top" wrapText="1"/>
      <protection locked="0"/>
    </xf>
    <xf numFmtId="0" fontId="19" fillId="0" borderId="11" xfId="0" applyFont="1" applyFill="1" applyBorder="1" applyAlignment="1" applyProtection="1">
      <alignment vertical="center" wrapText="1"/>
      <protection locked="0"/>
    </xf>
    <xf numFmtId="1" fontId="22" fillId="0" borderId="48" xfId="0" applyNumberFormat="1" applyFont="1" applyFill="1" applyBorder="1" applyAlignment="1">
      <alignment horizontal="center" vertical="center" wrapText="1"/>
    </xf>
    <xf numFmtId="0" fontId="18" fillId="15" borderId="0" xfId="0" applyFont="1" applyFill="1"/>
    <xf numFmtId="49" fontId="19" fillId="0" borderId="10" xfId="0" applyNumberFormat="1" applyFont="1" applyFill="1" applyBorder="1" applyAlignment="1" applyProtection="1">
      <alignment horizontal="center" vertical="center" wrapText="1"/>
      <protection locked="0"/>
    </xf>
    <xf numFmtId="0" fontId="19" fillId="15" borderId="0" xfId="0" applyFont="1" applyFill="1"/>
    <xf numFmtId="0" fontId="21" fillId="18" borderId="0" xfId="0" applyFont="1" applyFill="1"/>
    <xf numFmtId="0" fontId="23" fillId="0" borderId="0" xfId="0" applyFont="1"/>
    <xf numFmtId="0" fontId="23" fillId="16" borderId="0" xfId="0" applyFont="1" applyFill="1"/>
    <xf numFmtId="0" fontId="23" fillId="19" borderId="0" xfId="0" applyFont="1" applyFill="1"/>
    <xf numFmtId="0" fontId="18" fillId="0" borderId="25" xfId="0" applyFont="1" applyFill="1" applyBorder="1" applyAlignment="1">
      <alignment vertical="center" wrapText="1"/>
    </xf>
    <xf numFmtId="49" fontId="18" fillId="0" borderId="52" xfId="0" applyNumberFormat="1" applyFont="1" applyFill="1" applyBorder="1" applyAlignment="1" applyProtection="1">
      <alignment horizontal="center" vertical="center" wrapText="1"/>
      <protection locked="0"/>
    </xf>
    <xf numFmtId="0" fontId="18" fillId="0" borderId="21" xfId="0" applyFont="1" applyFill="1" applyBorder="1" applyAlignment="1">
      <alignment vertical="center" wrapText="1"/>
    </xf>
    <xf numFmtId="49" fontId="19" fillId="0" borderId="52" xfId="0" applyNumberFormat="1" applyFont="1" applyFill="1" applyBorder="1" applyAlignment="1" applyProtection="1">
      <alignment horizontal="center" vertical="center" wrapText="1"/>
      <protection locked="0"/>
    </xf>
    <xf numFmtId="0" fontId="19" fillId="0" borderId="21" xfId="0" applyFont="1" applyFill="1" applyBorder="1" applyAlignment="1">
      <alignment vertical="center" wrapText="1"/>
    </xf>
    <xf numFmtId="0" fontId="18" fillId="0" borderId="22" xfId="0" applyFont="1" applyFill="1" applyBorder="1" applyAlignment="1">
      <alignment vertical="top" wrapText="1"/>
    </xf>
    <xf numFmtId="0" fontId="19" fillId="15" borderId="0" xfId="0" applyFont="1" applyFill="1" applyBorder="1"/>
    <xf numFmtId="1" fontId="22" fillId="0" borderId="53" xfId="0" applyNumberFormat="1" applyFont="1" applyFill="1" applyBorder="1" applyAlignment="1">
      <alignment horizontal="center" vertical="center" wrapText="1"/>
    </xf>
    <xf numFmtId="0" fontId="18" fillId="0" borderId="12" xfId="0" applyFont="1" applyFill="1" applyBorder="1"/>
    <xf numFmtId="0" fontId="19" fillId="0" borderId="10" xfId="0" applyFont="1" applyFill="1" applyBorder="1" applyAlignment="1" applyProtection="1">
      <alignment vertical="center" wrapText="1"/>
      <protection locked="0"/>
    </xf>
    <xf numFmtId="0" fontId="18" fillId="0" borderId="2" xfId="0" applyFont="1" applyFill="1" applyBorder="1" applyAlignment="1">
      <alignment horizontal="left" wrapText="1"/>
    </xf>
    <xf numFmtId="0" fontId="18" fillId="0" borderId="12" xfId="0" applyFont="1" applyFill="1" applyBorder="1" applyAlignment="1" applyProtection="1">
      <alignment vertical="top" wrapText="1"/>
      <protection locked="0"/>
    </xf>
    <xf numFmtId="0" fontId="18" fillId="0" borderId="12" xfId="0" applyFont="1" applyFill="1" applyBorder="1" applyAlignment="1">
      <alignment horizontal="left" vertical="center" wrapText="1"/>
    </xf>
    <xf numFmtId="49" fontId="22" fillId="0" borderId="26" xfId="0" applyNumberFormat="1" applyFont="1" applyFill="1" applyBorder="1" applyAlignment="1" applyProtection="1">
      <alignment horizontal="center" vertical="center" wrapText="1"/>
      <protection locked="0"/>
    </xf>
    <xf numFmtId="0" fontId="22" fillId="0" borderId="26" xfId="0" applyFont="1" applyFill="1" applyBorder="1" applyAlignment="1">
      <alignment horizontal="left" vertical="center" wrapText="1"/>
    </xf>
    <xf numFmtId="0" fontId="28" fillId="0" borderId="26" xfId="0" applyFont="1" applyFill="1" applyBorder="1" applyAlignment="1" applyProtection="1">
      <alignment vertical="top" wrapText="1"/>
      <protection locked="0"/>
    </xf>
    <xf numFmtId="0" fontId="29" fillId="0" borderId="0" xfId="0" applyFont="1"/>
    <xf numFmtId="49" fontId="18" fillId="0" borderId="19" xfId="0" applyNumberFormat="1" applyFont="1" applyFill="1" applyBorder="1" applyAlignment="1" applyProtection="1">
      <alignment horizontal="center" vertical="center" wrapText="1"/>
      <protection locked="0"/>
    </xf>
    <xf numFmtId="0" fontId="18" fillId="0" borderId="19" xfId="0" applyFont="1" applyFill="1" applyBorder="1" applyAlignment="1">
      <alignment horizontal="left" vertical="center" wrapText="1"/>
    </xf>
    <xf numFmtId="0" fontId="19" fillId="0" borderId="19" xfId="0" applyFont="1" applyFill="1" applyBorder="1" applyAlignment="1" applyProtection="1">
      <alignment vertical="top" wrapText="1"/>
      <protection locked="0"/>
    </xf>
    <xf numFmtId="49" fontId="18" fillId="0" borderId="20" xfId="0" applyNumberFormat="1" applyFont="1" applyFill="1" applyBorder="1" applyAlignment="1" applyProtection="1">
      <alignment horizontal="center" vertical="center" wrapText="1"/>
      <protection locked="0"/>
    </xf>
    <xf numFmtId="0" fontId="18" fillId="0" borderId="20" xfId="0" applyFont="1" applyFill="1" applyBorder="1" applyAlignment="1">
      <alignment horizontal="left" vertical="center" wrapText="1"/>
    </xf>
    <xf numFmtId="1" fontId="18" fillId="0" borderId="54" xfId="0" applyNumberFormat="1" applyFont="1" applyFill="1" applyBorder="1" applyAlignment="1">
      <alignment horizontal="center" vertical="center" wrapText="1"/>
    </xf>
    <xf numFmtId="49" fontId="19" fillId="0" borderId="38" xfId="0" applyNumberFormat="1" applyFont="1" applyFill="1" applyBorder="1" applyAlignment="1" applyProtection="1">
      <alignment horizontal="center" vertical="center" wrapText="1"/>
      <protection locked="0"/>
    </xf>
    <xf numFmtId="0" fontId="19" fillId="0" borderId="38" xfId="0" applyFont="1" applyFill="1" applyBorder="1" applyAlignment="1">
      <alignment horizontal="left" vertical="center" wrapText="1"/>
    </xf>
    <xf numFmtId="1" fontId="19" fillId="0" borderId="55" xfId="0" applyNumberFormat="1" applyFont="1" applyFill="1" applyBorder="1" applyAlignment="1">
      <alignment horizontal="center" vertical="center" wrapText="1"/>
    </xf>
    <xf numFmtId="49" fontId="22" fillId="0" borderId="56" xfId="0" applyNumberFormat="1" applyFont="1" applyFill="1" applyBorder="1" applyAlignment="1" applyProtection="1">
      <alignment horizontal="center" vertical="center" wrapText="1"/>
      <protection locked="0"/>
    </xf>
    <xf numFmtId="0" fontId="22" fillId="0" borderId="37" xfId="0" applyFont="1" applyFill="1" applyBorder="1" applyAlignment="1" applyProtection="1">
      <alignment vertical="top" wrapText="1"/>
      <protection locked="0"/>
    </xf>
    <xf numFmtId="0" fontId="28" fillId="0" borderId="37" xfId="0" applyFont="1" applyFill="1" applyBorder="1"/>
    <xf numFmtId="0" fontId="18" fillId="0" borderId="11" xfId="0" applyFont="1" applyFill="1" applyBorder="1" applyAlignment="1">
      <alignment vertical="top" wrapText="1"/>
    </xf>
    <xf numFmtId="49" fontId="19" fillId="0" borderId="29" xfId="0" applyNumberFormat="1" applyFont="1" applyFill="1" applyBorder="1" applyAlignment="1" applyProtection="1">
      <alignment horizontal="center" vertical="center" wrapText="1"/>
      <protection locked="0"/>
    </xf>
    <xf numFmtId="49" fontId="19" fillId="0" borderId="57" xfId="0" applyNumberFormat="1" applyFont="1" applyFill="1" applyBorder="1" applyAlignment="1" applyProtection="1">
      <alignment horizontal="center" vertical="center" wrapText="1"/>
      <protection locked="0"/>
    </xf>
    <xf numFmtId="0" fontId="19" fillId="0" borderId="11" xfId="0" applyFont="1" applyFill="1" applyBorder="1" applyAlignment="1">
      <alignment vertical="center" wrapText="1"/>
    </xf>
    <xf numFmtId="49" fontId="18" fillId="0" borderId="29" xfId="0" applyNumberFormat="1" applyFont="1" applyFill="1" applyBorder="1" applyAlignment="1" applyProtection="1">
      <alignment horizontal="center" vertical="center" wrapText="1"/>
      <protection locked="0"/>
    </xf>
    <xf numFmtId="49" fontId="18" fillId="0" borderId="57" xfId="0" applyNumberFormat="1" applyFont="1" applyFill="1" applyBorder="1" applyAlignment="1" applyProtection="1">
      <alignment horizontal="center" vertical="center" wrapText="1"/>
      <protection locked="0"/>
    </xf>
    <xf numFmtId="0" fontId="18" fillId="0" borderId="12" xfId="0" applyFont="1" applyFill="1" applyBorder="1" applyAlignment="1">
      <alignment vertical="center" wrapText="1"/>
    </xf>
    <xf numFmtId="0" fontId="18" fillId="0" borderId="28" xfId="0" applyFont="1" applyFill="1" applyBorder="1" applyAlignment="1">
      <alignment vertical="center" wrapText="1"/>
    </xf>
    <xf numFmtId="0" fontId="19" fillId="0" borderId="24" xfId="0" applyFont="1" applyFill="1" applyBorder="1" applyAlignment="1" applyProtection="1">
      <alignment vertical="top" wrapText="1"/>
      <protection locked="0"/>
    </xf>
    <xf numFmtId="49" fontId="22" fillId="0" borderId="49" xfId="0" applyNumberFormat="1" applyFont="1" applyFill="1" applyBorder="1" applyAlignment="1" applyProtection="1">
      <alignment horizontal="center" vertical="center" wrapText="1"/>
      <protection locked="0"/>
    </xf>
    <xf numFmtId="0" fontId="28" fillId="0" borderId="49" xfId="0" applyFont="1" applyFill="1" applyBorder="1" applyAlignment="1">
      <alignment horizontal="center" vertical="center" wrapText="1"/>
    </xf>
    <xf numFmtId="49" fontId="18" fillId="0" borderId="11" xfId="0" applyNumberFormat="1" applyFont="1" applyBorder="1" applyAlignment="1" applyProtection="1">
      <alignment horizontal="center" vertical="center" wrapText="1"/>
      <protection locked="0"/>
    </xf>
    <xf numFmtId="1" fontId="18" fillId="0" borderId="58" xfId="0" applyNumberFormat="1" applyFont="1" applyFill="1" applyBorder="1" applyAlignment="1">
      <alignment horizontal="center" vertical="center" wrapText="1"/>
    </xf>
    <xf numFmtId="49" fontId="19" fillId="0" borderId="2" xfId="0" applyNumberFormat="1" applyFont="1" applyBorder="1" applyAlignment="1" applyProtection="1">
      <alignment horizontal="center" vertical="center" wrapText="1"/>
      <protection locked="0"/>
    </xf>
    <xf numFmtId="0" fontId="18" fillId="0" borderId="59" xfId="0" applyFont="1" applyFill="1" applyBorder="1" applyAlignment="1">
      <alignment wrapText="1"/>
    </xf>
    <xf numFmtId="49" fontId="25" fillId="15" borderId="0" xfId="0" applyNumberFormat="1" applyFont="1" applyFill="1" applyBorder="1" applyAlignment="1" applyProtection="1">
      <alignment horizontal="center" vertical="center" wrapText="1"/>
      <protection locked="0"/>
    </xf>
    <xf numFmtId="0" fontId="25" fillId="15" borderId="0" xfId="0" applyFont="1" applyFill="1" applyBorder="1" applyAlignment="1">
      <alignment wrapText="1"/>
    </xf>
    <xf numFmtId="0" fontId="25" fillId="15" borderId="0" xfId="0" applyFont="1" applyFill="1" applyBorder="1" applyAlignment="1">
      <alignment horizontal="center"/>
    </xf>
    <xf numFmtId="0" fontId="19" fillId="0" borderId="60" xfId="0" applyFont="1" applyFill="1" applyBorder="1" applyAlignment="1">
      <alignment wrapText="1"/>
    </xf>
    <xf numFmtId="0" fontId="19" fillId="0" borderId="14" xfId="0" applyFont="1" applyFill="1" applyBorder="1" applyAlignment="1">
      <alignment vertical="top" wrapText="1"/>
    </xf>
    <xf numFmtId="0" fontId="19" fillId="0" borderId="30" xfId="0" applyFont="1" applyFill="1" applyBorder="1" applyAlignment="1">
      <alignment vertical="top" wrapText="1"/>
    </xf>
    <xf numFmtId="0" fontId="28" fillId="0" borderId="13" xfId="0" applyFont="1" applyFill="1" applyBorder="1" applyAlignment="1" applyProtection="1">
      <alignment vertical="center" wrapText="1"/>
      <protection locked="0"/>
    </xf>
    <xf numFmtId="0" fontId="19" fillId="0" borderId="2" xfId="0" applyFont="1" applyFill="1" applyBorder="1" applyAlignment="1">
      <alignment wrapText="1"/>
    </xf>
    <xf numFmtId="0" fontId="19" fillId="0" borderId="13" xfId="0" applyFont="1" applyFill="1" applyBorder="1" applyAlignment="1">
      <alignment vertical="top" wrapText="1"/>
    </xf>
    <xf numFmtId="0" fontId="18" fillId="0" borderId="12" xfId="0" applyFont="1" applyFill="1" applyBorder="1" applyAlignment="1">
      <alignment wrapText="1"/>
    </xf>
    <xf numFmtId="1" fontId="28" fillId="0" borderId="53" xfId="0" applyNumberFormat="1" applyFont="1" applyFill="1" applyBorder="1" applyAlignment="1">
      <alignment horizontal="center" vertical="center" wrapText="1"/>
    </xf>
    <xf numFmtId="49" fontId="18" fillId="0" borderId="43" xfId="0" applyNumberFormat="1" applyFont="1" applyFill="1" applyBorder="1" applyAlignment="1" applyProtection="1">
      <alignment horizontal="left" vertical="center" wrapText="1"/>
      <protection locked="0"/>
    </xf>
    <xf numFmtId="0" fontId="22" fillId="0" borderId="42" xfId="0" applyFont="1" applyBorder="1" applyAlignment="1" applyProtection="1">
      <alignment vertical="top" wrapText="1"/>
      <protection locked="0"/>
    </xf>
    <xf numFmtId="0" fontId="19" fillId="0" borderId="43" xfId="0" applyFont="1" applyFill="1" applyBorder="1" applyAlignment="1">
      <alignment horizontal="left" vertical="top" wrapText="1"/>
    </xf>
    <xf numFmtId="0" fontId="25" fillId="15" borderId="0" xfId="0" applyFont="1" applyFill="1" applyAlignment="1">
      <alignment horizontal="left"/>
    </xf>
    <xf numFmtId="0" fontId="19" fillId="0" borderId="21" xfId="0" applyFont="1" applyFill="1" applyBorder="1" applyAlignment="1">
      <alignment vertical="top" wrapText="1"/>
    </xf>
    <xf numFmtId="1" fontId="18" fillId="0" borderId="61" xfId="0" applyNumberFormat="1" applyFont="1" applyFill="1" applyBorder="1" applyAlignment="1">
      <alignment horizontal="center" vertical="center" wrapText="1"/>
    </xf>
    <xf numFmtId="0" fontId="28" fillId="0" borderId="27" xfId="0" applyFont="1" applyFill="1" applyBorder="1"/>
    <xf numFmtId="1" fontId="19" fillId="0" borderId="58" xfId="0" applyNumberFormat="1" applyFont="1" applyFill="1" applyBorder="1" applyAlignment="1">
      <alignment horizontal="center" vertical="center" wrapText="1"/>
    </xf>
    <xf numFmtId="0" fontId="19" fillId="0" borderId="15" xfId="0" applyFont="1" applyFill="1" applyBorder="1" applyAlignment="1" applyProtection="1">
      <alignment vertical="center" wrapText="1"/>
      <protection locked="0"/>
    </xf>
    <xf numFmtId="1" fontId="19" fillId="0" borderId="62" xfId="0" applyNumberFormat="1" applyFont="1" applyFill="1" applyBorder="1" applyAlignment="1">
      <alignment horizontal="center" vertical="center" wrapText="1"/>
    </xf>
    <xf numFmtId="49" fontId="22" fillId="0" borderId="63" xfId="0" applyNumberFormat="1" applyFont="1" applyFill="1" applyBorder="1" applyAlignment="1" applyProtection="1">
      <alignment horizontal="center" vertical="center" wrapText="1"/>
      <protection locked="0"/>
    </xf>
    <xf numFmtId="0" fontId="22" fillId="0" borderId="64" xfId="0" applyFont="1" applyFill="1" applyBorder="1" applyAlignment="1" applyProtection="1">
      <alignment vertical="top" wrapText="1"/>
      <protection locked="0"/>
    </xf>
    <xf numFmtId="0" fontId="19" fillId="0" borderId="11" xfId="0" applyFont="1" applyFill="1" applyBorder="1" applyAlignment="1" applyProtection="1">
      <alignment vertical="top" wrapText="1"/>
      <protection locked="0"/>
    </xf>
    <xf numFmtId="1" fontId="18" fillId="0" borderId="62" xfId="0" applyNumberFormat="1" applyFont="1" applyFill="1" applyBorder="1" applyAlignment="1">
      <alignment horizontal="center" vertical="center" wrapText="1"/>
    </xf>
    <xf numFmtId="49" fontId="22" fillId="17" borderId="49" xfId="0" applyNumberFormat="1" applyFont="1" applyFill="1" applyBorder="1" applyAlignment="1" applyProtection="1">
      <alignment horizontal="center" vertical="center" wrapText="1"/>
      <protection locked="0"/>
    </xf>
    <xf numFmtId="0" fontId="22" fillId="17" borderId="27" xfId="0" applyFont="1" applyFill="1" applyBorder="1" applyAlignment="1" applyProtection="1">
      <alignment vertical="top" wrapText="1"/>
      <protection locked="0"/>
    </xf>
    <xf numFmtId="0" fontId="28" fillId="17" borderId="27" xfId="0" applyFont="1" applyFill="1" applyBorder="1"/>
    <xf numFmtId="0" fontId="18" fillId="0" borderId="25" xfId="0" applyFont="1" applyFill="1" applyBorder="1" applyAlignment="1" applyProtection="1">
      <alignment horizontal="left" vertical="top" wrapText="1"/>
      <protection locked="0"/>
    </xf>
    <xf numFmtId="0" fontId="18" fillId="0" borderId="12" xfId="0" applyFont="1" applyFill="1" applyBorder="1" applyAlignment="1" applyProtection="1">
      <alignment horizontal="left" vertical="top" wrapText="1"/>
      <protection locked="0"/>
    </xf>
    <xf numFmtId="0" fontId="19" fillId="0" borderId="12" xfId="0" applyFont="1" applyFill="1" applyBorder="1" applyAlignment="1" applyProtection="1">
      <alignment horizontal="left" vertical="top" wrapText="1"/>
      <protection locked="0"/>
    </xf>
    <xf numFmtId="0" fontId="19" fillId="0" borderId="15" xfId="0" applyFont="1" applyFill="1" applyBorder="1" applyAlignment="1" applyProtection="1">
      <alignment vertical="top" wrapText="1"/>
      <protection locked="0"/>
    </xf>
    <xf numFmtId="49" fontId="19" fillId="0" borderId="17" xfId="0" applyNumberFormat="1" applyFont="1" applyFill="1" applyBorder="1" applyAlignment="1" applyProtection="1">
      <alignment horizontal="center" vertical="center" wrapText="1"/>
      <protection locked="0"/>
    </xf>
    <xf numFmtId="49" fontId="19" fillId="0" borderId="65" xfId="0" applyNumberFormat="1" applyFont="1" applyFill="1" applyBorder="1" applyAlignment="1" applyProtection="1">
      <alignment horizontal="center" vertical="center" wrapText="1"/>
      <protection locked="0"/>
    </xf>
    <xf numFmtId="0" fontId="19" fillId="0" borderId="19" xfId="0" applyFont="1" applyFill="1" applyBorder="1" applyAlignment="1" applyProtection="1">
      <alignment horizontal="left" vertical="top" wrapText="1"/>
      <protection locked="0"/>
    </xf>
    <xf numFmtId="0" fontId="19" fillId="0" borderId="65" xfId="0" applyFont="1" applyFill="1" applyBorder="1" applyAlignment="1" applyProtection="1">
      <alignment vertical="top" wrapText="1"/>
      <protection locked="0"/>
    </xf>
    <xf numFmtId="0" fontId="19" fillId="0" borderId="17" xfId="0" applyFont="1" applyFill="1" applyBorder="1" applyAlignment="1" applyProtection="1">
      <alignment vertical="top" wrapText="1"/>
      <protection locked="0"/>
    </xf>
    <xf numFmtId="0" fontId="18" fillId="0" borderId="21" xfId="0" applyFont="1" applyFill="1" applyBorder="1" applyAlignment="1" applyProtection="1">
      <alignment horizontal="left" vertical="top" wrapText="1"/>
      <protection locked="0"/>
    </xf>
    <xf numFmtId="1" fontId="18" fillId="0" borderId="21" xfId="0" applyNumberFormat="1" applyFont="1" applyBorder="1" applyAlignment="1">
      <alignment horizontal="center" vertical="top" wrapText="1"/>
    </xf>
    <xf numFmtId="49" fontId="18" fillId="0" borderId="2" xfId="0" applyNumberFormat="1" applyFont="1" applyBorder="1" applyAlignment="1" applyProtection="1">
      <alignment horizontal="center" vertical="center"/>
      <protection locked="0"/>
    </xf>
    <xf numFmtId="49" fontId="18" fillId="0" borderId="13" xfId="0" applyNumberFormat="1" applyFont="1" applyBorder="1" applyAlignment="1" applyProtection="1">
      <alignment horizontal="center" vertical="center"/>
      <protection locked="0"/>
    </xf>
    <xf numFmtId="0" fontId="18" fillId="0" borderId="20" xfId="0" applyFont="1" applyFill="1" applyBorder="1" applyAlignment="1">
      <alignment vertical="top" wrapText="1"/>
    </xf>
    <xf numFmtId="0" fontId="19" fillId="0" borderId="36" xfId="0" applyFont="1" applyFill="1" applyBorder="1" applyAlignment="1" applyProtection="1">
      <alignment vertical="center" wrapText="1"/>
      <protection locked="0"/>
    </xf>
    <xf numFmtId="1" fontId="18" fillId="0" borderId="53" xfId="0" applyNumberFormat="1" applyFont="1" applyFill="1" applyBorder="1" applyAlignment="1">
      <alignment horizontal="center" vertical="center" wrapText="1"/>
    </xf>
    <xf numFmtId="0" fontId="18" fillId="0" borderId="12" xfId="0" applyFont="1" applyFill="1" applyBorder="1" applyAlignment="1">
      <alignment horizontal="left" wrapText="1"/>
    </xf>
    <xf numFmtId="49" fontId="22" fillId="17" borderId="66" xfId="0" applyNumberFormat="1" applyFont="1" applyFill="1" applyBorder="1" applyAlignment="1" applyProtection="1">
      <alignment horizontal="center" vertical="center"/>
      <protection locked="0"/>
    </xf>
    <xf numFmtId="49" fontId="22" fillId="17" borderId="64" xfId="0" applyNumberFormat="1" applyFont="1" applyFill="1" applyBorder="1" applyAlignment="1" applyProtection="1">
      <alignment horizontal="center" vertical="center"/>
      <protection locked="0"/>
    </xf>
    <xf numFmtId="0" fontId="19" fillId="17" borderId="27" xfId="0" applyFont="1" applyFill="1" applyBorder="1" applyAlignment="1" applyProtection="1">
      <alignment horizontal="left" vertical="top" wrapText="1"/>
      <protection locked="0"/>
    </xf>
    <xf numFmtId="0" fontId="22" fillId="17" borderId="27" xfId="0" applyFont="1" applyFill="1" applyBorder="1" applyAlignment="1">
      <alignment horizontal="center" vertical="center"/>
    </xf>
    <xf numFmtId="1" fontId="22" fillId="17" borderId="50" xfId="0" applyNumberFormat="1" applyFont="1" applyFill="1" applyBorder="1" applyAlignment="1">
      <alignment horizontal="center" vertical="center" wrapText="1"/>
    </xf>
    <xf numFmtId="0" fontId="21" fillId="17" borderId="0" xfId="0" applyFont="1" applyFill="1"/>
    <xf numFmtId="0" fontId="21" fillId="15" borderId="0" xfId="0" applyFont="1" applyFill="1" applyBorder="1"/>
    <xf numFmtId="1" fontId="22" fillId="0" borderId="67" xfId="0" applyNumberFormat="1" applyFont="1" applyFill="1" applyBorder="1" applyAlignment="1">
      <alignment horizontal="center" vertical="center" wrapText="1"/>
    </xf>
    <xf numFmtId="0" fontId="29" fillId="15" borderId="0" xfId="0" applyFont="1" applyFill="1"/>
    <xf numFmtId="49" fontId="18" fillId="0" borderId="68" xfId="0" applyNumberFormat="1" applyFont="1" applyFill="1" applyBorder="1" applyAlignment="1">
      <alignment horizontal="right" vertical="center"/>
    </xf>
    <xf numFmtId="0" fontId="19" fillId="0" borderId="30" xfId="0" applyFont="1" applyFill="1" applyBorder="1" applyAlignment="1">
      <alignment horizontal="left" wrapText="1"/>
    </xf>
    <xf numFmtId="1" fontId="18" fillId="0" borderId="69" xfId="0" applyNumberFormat="1" applyFont="1" applyFill="1" applyBorder="1" applyAlignment="1">
      <alignment horizontal="center" vertical="center" wrapText="1"/>
    </xf>
    <xf numFmtId="49" fontId="18" fillId="0" borderId="52" xfId="0" applyNumberFormat="1" applyFont="1" applyBorder="1" applyAlignment="1" applyProtection="1">
      <alignment horizontal="center" vertical="center" wrapText="1"/>
      <protection locked="0"/>
    </xf>
    <xf numFmtId="49" fontId="18" fillId="0" borderId="26" xfId="0" applyNumberFormat="1" applyFont="1" applyFill="1" applyBorder="1" applyAlignment="1" applyProtection="1">
      <alignment horizontal="center" vertical="top" wrapText="1"/>
      <protection locked="0"/>
    </xf>
    <xf numFmtId="0" fontId="22" fillId="0" borderId="26" xfId="0" applyFont="1" applyFill="1" applyBorder="1" applyAlignment="1">
      <alignment vertical="center" wrapText="1"/>
    </xf>
    <xf numFmtId="0" fontId="19" fillId="0" borderId="26" xfId="0" applyFont="1" applyBorder="1" applyAlignment="1">
      <alignment horizontal="left" wrapText="1"/>
    </xf>
    <xf numFmtId="0" fontId="22" fillId="0" borderId="26" xfId="0" applyFont="1" applyBorder="1" applyAlignment="1">
      <alignment horizontal="center" vertical="center"/>
    </xf>
    <xf numFmtId="0" fontId="18" fillId="0" borderId="19" xfId="0" applyFont="1" applyFill="1" applyBorder="1" applyAlignment="1">
      <alignment wrapText="1"/>
    </xf>
    <xf numFmtId="0" fontId="18" fillId="0" borderId="21" xfId="0" applyFont="1" applyFill="1" applyBorder="1" applyAlignment="1">
      <alignment wrapText="1"/>
    </xf>
    <xf numFmtId="49" fontId="18" fillId="0" borderId="21" xfId="0" applyNumberFormat="1" applyFont="1" applyFill="1" applyBorder="1" applyAlignment="1" applyProtection="1">
      <alignment horizontal="center" vertical="center"/>
      <protection locked="0"/>
    </xf>
    <xf numFmtId="49" fontId="18" fillId="0" borderId="0" xfId="0" applyNumberFormat="1" applyFont="1" applyFill="1" applyBorder="1" applyAlignment="1" applyProtection="1">
      <alignment horizontal="center" vertical="top" wrapText="1"/>
      <protection locked="0"/>
    </xf>
    <xf numFmtId="0" fontId="19" fillId="0" borderId="0" xfId="0" applyFont="1" applyBorder="1" applyAlignment="1">
      <alignment horizontal="left" wrapText="1"/>
    </xf>
    <xf numFmtId="49" fontId="22" fillId="0" borderId="49" xfId="0" applyNumberFormat="1" applyFont="1" applyFill="1" applyBorder="1" applyAlignment="1" applyProtection="1">
      <alignment horizontal="center" vertical="center"/>
      <protection locked="0"/>
    </xf>
    <xf numFmtId="0" fontId="22" fillId="0" borderId="27" xfId="0" applyFont="1" applyFill="1" applyBorder="1" applyAlignment="1">
      <alignment vertical="center" wrapText="1"/>
    </xf>
    <xf numFmtId="0" fontId="18" fillId="0" borderId="25" xfId="0" applyFont="1" applyFill="1" applyBorder="1" applyAlignment="1">
      <alignment horizontal="left" vertical="center" wrapText="1"/>
    </xf>
    <xf numFmtId="0" fontId="18" fillId="0" borderId="21" xfId="0" applyFont="1" applyFill="1" applyBorder="1" applyAlignment="1">
      <alignment horizontal="left" vertical="center" wrapText="1"/>
    </xf>
    <xf numFmtId="49" fontId="19" fillId="0" borderId="19" xfId="0" applyNumberFormat="1" applyFont="1" applyFill="1" applyBorder="1" applyAlignment="1" applyProtection="1">
      <alignment horizontal="center" vertical="center"/>
      <protection locked="0"/>
    </xf>
    <xf numFmtId="0" fontId="19" fillId="0" borderId="19" xfId="0" applyFont="1" applyFill="1" applyBorder="1" applyAlignment="1">
      <alignment vertical="center" wrapText="1"/>
    </xf>
    <xf numFmtId="0" fontId="18" fillId="0" borderId="11" xfId="0" applyFont="1" applyFill="1" applyBorder="1" applyAlignment="1">
      <alignment horizontal="left" vertical="center" wrapText="1"/>
    </xf>
    <xf numFmtId="0" fontId="19" fillId="0" borderId="11" xfId="0" applyFont="1" applyFill="1" applyBorder="1" applyAlignment="1">
      <alignment horizontal="left" vertical="center" wrapText="1"/>
    </xf>
    <xf numFmtId="49" fontId="18" fillId="0" borderId="19" xfId="0" applyNumberFormat="1" applyFont="1" applyFill="1" applyBorder="1" applyAlignment="1" applyProtection="1">
      <alignment horizontal="center" vertical="center"/>
      <protection locked="0"/>
    </xf>
    <xf numFmtId="0" fontId="18" fillId="0" borderId="19" xfId="0" applyFont="1" applyFill="1" applyBorder="1" applyAlignment="1">
      <alignment vertical="center" wrapText="1"/>
    </xf>
    <xf numFmtId="49" fontId="18" fillId="0" borderId="44" xfId="0" applyNumberFormat="1" applyFont="1" applyFill="1" applyBorder="1" applyAlignment="1" applyProtection="1">
      <alignment horizontal="center" vertical="center"/>
      <protection locked="0"/>
    </xf>
    <xf numFmtId="0" fontId="18" fillId="0" borderId="19" xfId="0" applyFont="1" applyBorder="1" applyAlignment="1">
      <alignment vertical="center" wrapText="1"/>
    </xf>
    <xf numFmtId="0" fontId="30" fillId="0" borderId="0" xfId="0" applyFont="1"/>
    <xf numFmtId="1" fontId="30" fillId="0" borderId="0" xfId="0" applyNumberFormat="1" applyFont="1"/>
    <xf numFmtId="0" fontId="31" fillId="0" borderId="0" xfId="0" applyFont="1"/>
    <xf numFmtId="49" fontId="22" fillId="0" borderId="26" xfId="0" applyNumberFormat="1" applyFont="1" applyFill="1" applyBorder="1" applyAlignment="1" applyProtection="1">
      <alignment horizontal="center" vertical="center"/>
      <protection locked="0"/>
    </xf>
    <xf numFmtId="0" fontId="22" fillId="0" borderId="26" xfId="0" applyFont="1" applyBorder="1" applyAlignment="1">
      <alignment vertical="center" wrapText="1"/>
    </xf>
    <xf numFmtId="0" fontId="28" fillId="0" borderId="26" xfId="0" applyFont="1" applyFill="1" applyBorder="1" applyAlignment="1">
      <alignment horizontal="left" wrapText="1"/>
    </xf>
    <xf numFmtId="1" fontId="22" fillId="0" borderId="70" xfId="0" applyNumberFormat="1" applyFont="1" applyFill="1" applyBorder="1" applyAlignment="1">
      <alignment horizontal="center" vertical="center" wrapText="1"/>
    </xf>
    <xf numFmtId="49" fontId="18" fillId="0" borderId="20" xfId="0" applyNumberFormat="1" applyFont="1" applyFill="1" applyBorder="1" applyAlignment="1" applyProtection="1">
      <alignment horizontal="center" vertical="center"/>
      <protection locked="0"/>
    </xf>
    <xf numFmtId="0" fontId="18" fillId="0" borderId="44" xfId="0" applyFont="1" applyBorder="1" applyAlignment="1">
      <alignment vertical="center" wrapText="1"/>
    </xf>
    <xf numFmtId="0" fontId="22" fillId="0" borderId="71" xfId="0" applyFont="1" applyFill="1" applyBorder="1" applyAlignment="1" applyProtection="1">
      <alignment horizontal="center" vertical="top"/>
      <protection locked="0"/>
    </xf>
    <xf numFmtId="0" fontId="22" fillId="0" borderId="49" xfId="0" applyFont="1" applyFill="1" applyBorder="1" applyAlignment="1" applyProtection="1">
      <alignment horizontal="center" vertical="top"/>
      <protection locked="0"/>
    </xf>
    <xf numFmtId="0" fontId="22" fillId="0" borderId="72" xfId="0" applyFont="1" applyFill="1" applyBorder="1" applyAlignment="1" applyProtection="1">
      <alignment vertical="top" wrapText="1"/>
      <protection locked="0"/>
    </xf>
    <xf numFmtId="0" fontId="18" fillId="0" borderId="73" xfId="0" applyFont="1" applyFill="1" applyBorder="1"/>
    <xf numFmtId="1" fontId="22" fillId="0" borderId="27" xfId="0" applyNumberFormat="1" applyFont="1" applyFill="1" applyBorder="1" applyAlignment="1">
      <alignment horizontal="center" vertical="center"/>
    </xf>
    <xf numFmtId="1" fontId="22" fillId="0" borderId="50" xfId="0" applyNumberFormat="1" applyFont="1" applyFill="1" applyBorder="1" applyAlignment="1">
      <alignment horizontal="center" vertical="center"/>
    </xf>
    <xf numFmtId="0" fontId="18" fillId="0" borderId="17" xfId="0" applyFont="1" applyFill="1" applyBorder="1" applyAlignment="1">
      <alignment horizontal="center" vertical="center" wrapText="1"/>
    </xf>
    <xf numFmtId="0" fontId="18" fillId="0" borderId="18" xfId="0" applyFont="1" applyFill="1" applyBorder="1" applyAlignment="1">
      <alignment horizontal="center" vertical="center" wrapText="1"/>
    </xf>
    <xf numFmtId="0" fontId="19" fillId="0" borderId="12" xfId="0" applyFont="1" applyFill="1" applyBorder="1" applyAlignment="1">
      <alignment vertical="center" wrapText="1"/>
    </xf>
    <xf numFmtId="0" fontId="32" fillId="0" borderId="10" xfId="0" applyFont="1" applyFill="1" applyBorder="1" applyAlignment="1" applyProtection="1">
      <alignment vertical="top" wrapText="1"/>
      <protection locked="0"/>
    </xf>
    <xf numFmtId="49" fontId="18" fillId="0" borderId="20" xfId="0" applyNumberFormat="1" applyFont="1" applyBorder="1" applyAlignment="1" applyProtection="1">
      <alignment horizontal="center" vertical="center" wrapText="1"/>
      <protection locked="0"/>
    </xf>
    <xf numFmtId="0" fontId="18" fillId="0" borderId="12" xfId="0" applyFont="1" applyBorder="1" applyAlignment="1">
      <alignment vertical="top" wrapText="1"/>
    </xf>
    <xf numFmtId="49" fontId="18" fillId="0" borderId="11" xfId="0" applyNumberFormat="1" applyFont="1" applyFill="1" applyBorder="1" applyAlignment="1">
      <alignment horizontal="center" vertical="center"/>
    </xf>
    <xf numFmtId="0" fontId="19" fillId="0" borderId="14" xfId="0" applyFont="1" applyFill="1" applyBorder="1" applyAlignment="1">
      <alignment horizontal="left" wrapText="1"/>
    </xf>
    <xf numFmtId="1" fontId="18" fillId="0" borderId="74" xfId="0" applyNumberFormat="1" applyFont="1" applyFill="1" applyBorder="1" applyAlignment="1">
      <alignment horizontal="center" vertical="center" wrapText="1"/>
    </xf>
    <xf numFmtId="0" fontId="19" fillId="0" borderId="21" xfId="0" applyFont="1" applyFill="1" applyBorder="1" applyAlignment="1">
      <alignment horizontal="left" wrapText="1"/>
    </xf>
    <xf numFmtId="3" fontId="18" fillId="0" borderId="21" xfId="0" applyNumberFormat="1" applyFont="1" applyFill="1" applyBorder="1" applyAlignment="1">
      <alignment horizontal="center" vertical="center"/>
    </xf>
    <xf numFmtId="3" fontId="22" fillId="17" borderId="27" xfId="0" applyNumberFormat="1" applyFont="1" applyFill="1" applyBorder="1" applyAlignment="1">
      <alignment horizontal="center" vertical="center"/>
    </xf>
    <xf numFmtId="0" fontId="19" fillId="0" borderId="21" xfId="0" applyFont="1" applyBorder="1" applyAlignment="1">
      <alignment horizontal="center" vertical="center"/>
    </xf>
    <xf numFmtId="3" fontId="19" fillId="0" borderId="21" xfId="0" applyNumberFormat="1" applyFont="1" applyFill="1" applyBorder="1" applyAlignment="1">
      <alignment horizontal="center" vertical="center"/>
    </xf>
    <xf numFmtId="1" fontId="19" fillId="0" borderId="69" xfId="0" applyNumberFormat="1" applyFont="1" applyFill="1" applyBorder="1" applyAlignment="1">
      <alignment horizontal="center" vertical="center" wrapText="1"/>
    </xf>
    <xf numFmtId="0" fontId="18" fillId="0" borderId="21" xfId="0" applyFont="1" applyBorder="1" applyAlignment="1">
      <alignment horizontal="left" vertical="top" wrapText="1"/>
    </xf>
    <xf numFmtId="0" fontId="19" fillId="0" borderId="21" xfId="0" applyFont="1" applyBorder="1" applyAlignment="1">
      <alignment horizontal="left" vertical="top" wrapText="1"/>
    </xf>
    <xf numFmtId="49" fontId="18" fillId="0" borderId="68" xfId="0" applyNumberFormat="1" applyFont="1" applyBorder="1" applyAlignment="1">
      <alignment horizontal="right" vertical="center"/>
    </xf>
    <xf numFmtId="49" fontId="21" fillId="0" borderId="0" xfId="0" applyNumberFormat="1" applyFont="1" applyFill="1" applyAlignment="1">
      <alignment horizontal="right"/>
    </xf>
    <xf numFmtId="49" fontId="22" fillId="0" borderId="75" xfId="0" applyNumberFormat="1" applyFont="1" applyFill="1" applyBorder="1" applyAlignment="1">
      <alignment horizontal="right"/>
    </xf>
    <xf numFmtId="49" fontId="22" fillId="0" borderId="68" xfId="0" applyNumberFormat="1" applyFont="1" applyFill="1" applyBorder="1" applyAlignment="1">
      <alignment horizontal="right"/>
    </xf>
    <xf numFmtId="49" fontId="19" fillId="0" borderId="31" xfId="0" applyNumberFormat="1" applyFont="1" applyFill="1" applyBorder="1" applyAlignment="1">
      <alignment horizontal="right" vertical="center"/>
    </xf>
    <xf numFmtId="49" fontId="19" fillId="0" borderId="31" xfId="0" applyNumberFormat="1" applyFont="1" applyBorder="1" applyAlignment="1">
      <alignment horizontal="right" vertical="center"/>
    </xf>
    <xf numFmtId="49" fontId="18" fillId="0" borderId="32" xfId="0" applyNumberFormat="1" applyFont="1" applyFill="1" applyBorder="1" applyAlignment="1">
      <alignment horizontal="right" vertical="center"/>
    </xf>
    <xf numFmtId="49" fontId="22" fillId="0" borderId="76" xfId="0" applyNumberFormat="1" applyFont="1" applyBorder="1" applyAlignment="1">
      <alignment horizontal="right" vertical="center"/>
    </xf>
    <xf numFmtId="49" fontId="18" fillId="0" borderId="77" xfId="0" applyNumberFormat="1" applyFont="1" applyFill="1" applyBorder="1" applyAlignment="1">
      <alignment horizontal="right" vertical="center"/>
    </xf>
    <xf numFmtId="49" fontId="19" fillId="0" borderId="78" xfId="0" applyNumberFormat="1" applyFont="1" applyFill="1" applyBorder="1" applyAlignment="1">
      <alignment horizontal="right" vertical="center"/>
    </xf>
    <xf numFmtId="49" fontId="22" fillId="0" borderId="79" xfId="0" applyNumberFormat="1" applyFont="1" applyFill="1" applyBorder="1" applyAlignment="1">
      <alignment horizontal="right" vertical="center"/>
    </xf>
    <xf numFmtId="49" fontId="18" fillId="0" borderId="80" xfId="0" applyNumberFormat="1" applyFont="1" applyFill="1" applyBorder="1" applyAlignment="1">
      <alignment horizontal="right" vertical="center"/>
    </xf>
    <xf numFmtId="49" fontId="22" fillId="0" borderId="75" xfId="0" applyNumberFormat="1" applyFont="1" applyFill="1" applyBorder="1" applyAlignment="1">
      <alignment horizontal="right" vertical="center"/>
    </xf>
    <xf numFmtId="49" fontId="19" fillId="0" borderId="81" xfId="0" applyNumberFormat="1" applyFont="1" applyBorder="1" applyAlignment="1">
      <alignment horizontal="right" vertical="center"/>
    </xf>
    <xf numFmtId="49" fontId="18" fillId="0" borderId="33" xfId="0" applyNumberFormat="1" applyFont="1" applyFill="1" applyBorder="1" applyAlignment="1">
      <alignment horizontal="right" vertical="center"/>
    </xf>
    <xf numFmtId="49" fontId="19" fillId="0" borderId="68" xfId="0" applyNumberFormat="1" applyFont="1" applyFill="1" applyBorder="1" applyAlignment="1">
      <alignment horizontal="right" vertical="center"/>
    </xf>
    <xf numFmtId="49" fontId="18" fillId="0" borderId="34" xfId="0" applyNumberFormat="1" applyFont="1" applyFill="1" applyBorder="1" applyAlignment="1">
      <alignment horizontal="right" vertical="center"/>
    </xf>
    <xf numFmtId="49" fontId="19" fillId="0" borderId="32" xfId="0" applyNumberFormat="1" applyFont="1" applyBorder="1" applyAlignment="1">
      <alignment horizontal="right" vertical="center"/>
    </xf>
    <xf numFmtId="49" fontId="22" fillId="0" borderId="46" xfId="0" applyNumberFormat="1" applyFont="1" applyBorder="1" applyAlignment="1">
      <alignment horizontal="right" vertical="center"/>
    </xf>
    <xf numFmtId="49" fontId="18" fillId="0" borderId="33" xfId="0" applyNumberFormat="1" applyFont="1" applyBorder="1" applyAlignment="1">
      <alignment horizontal="right" vertical="center"/>
    </xf>
    <xf numFmtId="49" fontId="19" fillId="0" borderId="80" xfId="0" applyNumberFormat="1" applyFont="1" applyBorder="1" applyAlignment="1">
      <alignment horizontal="right" vertical="center"/>
    </xf>
    <xf numFmtId="49" fontId="19" fillId="0" borderId="80" xfId="0" applyNumberFormat="1" applyFont="1" applyFill="1" applyBorder="1" applyAlignment="1">
      <alignment horizontal="right" vertical="center"/>
    </xf>
    <xf numFmtId="49" fontId="19" fillId="0" borderId="82" xfId="0" applyNumberFormat="1" applyFont="1" applyBorder="1" applyAlignment="1">
      <alignment horizontal="right" vertical="center"/>
    </xf>
    <xf numFmtId="49" fontId="22" fillId="17" borderId="75" xfId="0" applyNumberFormat="1" applyFont="1" applyFill="1" applyBorder="1" applyAlignment="1">
      <alignment horizontal="right" vertical="center"/>
    </xf>
    <xf numFmtId="49" fontId="22" fillId="17" borderId="76" xfId="0" applyNumberFormat="1" applyFont="1" applyFill="1" applyBorder="1" applyAlignment="1">
      <alignment horizontal="right" vertical="center"/>
    </xf>
    <xf numFmtId="49" fontId="18" fillId="0" borderId="83" xfId="0" applyNumberFormat="1" applyFont="1" applyFill="1" applyBorder="1" applyAlignment="1">
      <alignment horizontal="right" vertical="center"/>
    </xf>
    <xf numFmtId="49" fontId="22" fillId="0" borderId="84" xfId="0" applyNumberFormat="1" applyFont="1" applyFill="1" applyBorder="1" applyAlignment="1">
      <alignment horizontal="right" vertical="center"/>
    </xf>
    <xf numFmtId="49" fontId="18" fillId="0" borderId="85" xfId="0" applyNumberFormat="1" applyFont="1" applyFill="1" applyBorder="1" applyAlignment="1">
      <alignment horizontal="right" vertical="center"/>
    </xf>
    <xf numFmtId="49" fontId="19" fillId="0" borderId="85" xfId="0" applyNumberFormat="1" applyFont="1" applyFill="1" applyBorder="1" applyAlignment="1">
      <alignment horizontal="right" vertical="center"/>
    </xf>
    <xf numFmtId="49" fontId="18" fillId="0" borderId="86" xfId="0" applyNumberFormat="1" applyFont="1" applyFill="1" applyBorder="1" applyAlignment="1">
      <alignment horizontal="right" vertical="center"/>
    </xf>
    <xf numFmtId="49" fontId="18" fillId="0" borderId="82" xfId="0" applyNumberFormat="1" applyFont="1" applyFill="1" applyBorder="1" applyAlignment="1">
      <alignment horizontal="right" vertical="center"/>
    </xf>
    <xf numFmtId="49" fontId="18" fillId="0" borderId="87" xfId="0" applyNumberFormat="1" applyFont="1" applyFill="1" applyBorder="1" applyAlignment="1">
      <alignment horizontal="right"/>
    </xf>
    <xf numFmtId="49" fontId="18" fillId="0" borderId="0" xfId="0" applyNumberFormat="1" applyFont="1" applyFill="1" applyAlignment="1">
      <alignment horizontal="right"/>
    </xf>
    <xf numFmtId="0" fontId="19" fillId="0" borderId="19" xfId="0" applyFont="1" applyFill="1" applyBorder="1" applyAlignment="1">
      <alignment wrapText="1"/>
    </xf>
    <xf numFmtId="49" fontId="18" fillId="0" borderId="88" xfId="0" applyNumberFormat="1" applyFont="1" applyFill="1" applyBorder="1" applyAlignment="1">
      <alignment horizontal="right" vertical="center"/>
    </xf>
    <xf numFmtId="49" fontId="18" fillId="0" borderId="89" xfId="0" applyNumberFormat="1" applyFont="1" applyFill="1" applyBorder="1" applyAlignment="1" applyProtection="1">
      <alignment horizontal="center" vertical="center" wrapText="1"/>
      <protection locked="0"/>
    </xf>
    <xf numFmtId="0" fontId="18" fillId="0" borderId="89" xfId="0" applyFont="1" applyFill="1" applyBorder="1" applyAlignment="1">
      <alignment horizontal="left" vertical="center" wrapText="1"/>
    </xf>
    <xf numFmtId="0" fontId="19" fillId="0" borderId="89" xfId="0" applyFont="1" applyFill="1" applyBorder="1" applyAlignment="1" applyProtection="1">
      <alignment vertical="top" wrapText="1"/>
      <protection locked="0"/>
    </xf>
    <xf numFmtId="0" fontId="18" fillId="0" borderId="89" xfId="0" applyFont="1" applyFill="1" applyBorder="1" applyAlignment="1">
      <alignment horizontal="center" vertical="center" wrapText="1"/>
    </xf>
    <xf numFmtId="49" fontId="19" fillId="0" borderId="33" xfId="0" applyNumberFormat="1" applyFont="1" applyFill="1" applyBorder="1" applyAlignment="1">
      <alignment horizontal="right" vertical="center"/>
    </xf>
    <xf numFmtId="0" fontId="19" fillId="0" borderId="21" xfId="0" applyFont="1" applyFill="1" applyBorder="1" applyAlignment="1">
      <alignment horizontal="left" vertical="center" wrapText="1"/>
    </xf>
    <xf numFmtId="0" fontId="19" fillId="0" borderId="21" xfId="0" applyFont="1" applyFill="1" applyBorder="1" applyAlignment="1">
      <alignment horizontal="center" vertical="center" wrapText="1"/>
    </xf>
    <xf numFmtId="49" fontId="18" fillId="0" borderId="24" xfId="0" applyNumberFormat="1" applyFont="1" applyFill="1" applyBorder="1" applyAlignment="1" applyProtection="1">
      <alignment horizontal="center" vertical="center"/>
      <protection locked="0"/>
    </xf>
    <xf numFmtId="49" fontId="18" fillId="0" borderId="14" xfId="0" applyNumberFormat="1" applyFont="1" applyFill="1" applyBorder="1" applyAlignment="1" applyProtection="1">
      <alignment horizontal="center" vertical="top" wrapText="1"/>
      <protection locked="0"/>
    </xf>
    <xf numFmtId="49" fontId="18" fillId="0" borderId="44" xfId="0" applyNumberFormat="1" applyFont="1" applyFill="1" applyBorder="1" applyAlignment="1" applyProtection="1">
      <alignment horizontal="center" vertical="top" wrapText="1"/>
      <protection locked="0"/>
    </xf>
    <xf numFmtId="0" fontId="18" fillId="0" borderId="25" xfId="0" applyFont="1" applyBorder="1" applyAlignment="1">
      <alignment vertical="center" wrapText="1"/>
    </xf>
    <xf numFmtId="0" fontId="19" fillId="0" borderId="14" xfId="0" applyFont="1" applyBorder="1" applyAlignment="1">
      <alignment horizontal="left" wrapText="1"/>
    </xf>
    <xf numFmtId="49" fontId="18" fillId="0" borderId="90" xfId="0" applyNumberFormat="1" applyFont="1" applyFill="1" applyBorder="1" applyAlignment="1">
      <alignment horizontal="right" vertical="center"/>
    </xf>
    <xf numFmtId="49" fontId="18" fillId="0" borderId="91" xfId="0" applyNumberFormat="1" applyFont="1" applyFill="1" applyBorder="1" applyAlignment="1" applyProtection="1">
      <alignment horizontal="center" vertical="center"/>
      <protection locked="0"/>
    </xf>
    <xf numFmtId="0" fontId="18" fillId="0" borderId="92" xfId="0" applyFont="1" applyFill="1" applyBorder="1" applyAlignment="1">
      <alignment vertical="center" wrapText="1"/>
    </xf>
    <xf numFmtId="0" fontId="19" fillId="0" borderId="93" xfId="0" applyFont="1" applyFill="1" applyBorder="1" applyAlignment="1">
      <alignment horizontal="left" wrapText="1"/>
    </xf>
    <xf numFmtId="0" fontId="18" fillId="0" borderId="89" xfId="0" applyFont="1" applyFill="1" applyBorder="1" applyAlignment="1">
      <alignment horizontal="center" vertical="center"/>
    </xf>
    <xf numFmtId="49" fontId="19" fillId="0" borderId="94" xfId="0" applyNumberFormat="1" applyFont="1" applyBorder="1" applyAlignment="1">
      <alignment horizontal="right" vertical="center"/>
    </xf>
    <xf numFmtId="49" fontId="19" fillId="0" borderId="95" xfId="0" applyNumberFormat="1" applyFont="1" applyFill="1" applyBorder="1" applyAlignment="1">
      <alignment horizontal="center" vertical="center"/>
    </xf>
    <xf numFmtId="0" fontId="19" fillId="0" borderId="95" xfId="0" applyFont="1" applyFill="1" applyBorder="1" applyAlignment="1">
      <alignment vertical="top" wrapText="1"/>
    </xf>
    <xf numFmtId="0" fontId="19" fillId="0" borderId="39" xfId="0" applyFont="1" applyFill="1" applyBorder="1" applyAlignment="1">
      <alignment horizontal="left" wrapText="1"/>
    </xf>
    <xf numFmtId="0" fontId="18" fillId="0" borderId="95" xfId="0" applyFont="1" applyBorder="1" applyAlignment="1">
      <alignment horizontal="center" vertical="center"/>
    </xf>
    <xf numFmtId="3" fontId="18" fillId="0" borderId="95" xfId="0" applyNumberFormat="1" applyFont="1" applyFill="1" applyBorder="1" applyAlignment="1">
      <alignment horizontal="center" vertical="center"/>
    </xf>
    <xf numFmtId="0" fontId="19" fillId="0" borderId="20" xfId="0" applyFont="1" applyFill="1" applyBorder="1" applyAlignment="1">
      <alignment horizontal="left" wrapText="1"/>
    </xf>
    <xf numFmtId="1" fontId="18" fillId="0" borderId="96" xfId="0" applyNumberFormat="1" applyFont="1" applyFill="1" applyBorder="1" applyAlignment="1">
      <alignment horizontal="center" vertical="center" wrapText="1"/>
    </xf>
    <xf numFmtId="1" fontId="18" fillId="0" borderId="97" xfId="0" applyNumberFormat="1" applyFont="1" applyFill="1" applyBorder="1" applyAlignment="1">
      <alignment horizontal="center" vertical="center" wrapText="1"/>
    </xf>
    <xf numFmtId="0" fontId="19" fillId="0" borderId="14" xfId="0" applyFont="1" applyFill="1" applyBorder="1" applyAlignment="1" applyProtection="1">
      <alignment vertical="center" wrapText="1"/>
      <protection locked="0"/>
    </xf>
    <xf numFmtId="0" fontId="19" fillId="0" borderId="11" xfId="0" applyFont="1" applyFill="1" applyBorder="1" applyAlignment="1">
      <alignment horizontal="left" wrapText="1"/>
    </xf>
    <xf numFmtId="0" fontId="19" fillId="0" borderId="98" xfId="0" applyFont="1" applyFill="1" applyBorder="1" applyAlignment="1">
      <alignment horizontal="center" vertical="center"/>
    </xf>
    <xf numFmtId="0" fontId="19" fillId="0" borderId="99" xfId="0" applyFont="1" applyFill="1" applyBorder="1" applyAlignment="1">
      <alignment horizontal="center" vertical="center"/>
    </xf>
    <xf numFmtId="0" fontId="19" fillId="0" borderId="0" xfId="0" applyFont="1" applyFill="1" applyBorder="1" applyAlignment="1">
      <alignment wrapText="1"/>
    </xf>
    <xf numFmtId="0" fontId="32" fillId="0" borderId="12" xfId="0" applyFont="1" applyFill="1" applyBorder="1" applyAlignment="1">
      <alignment horizontal="left" wrapText="1"/>
    </xf>
    <xf numFmtId="0" fontId="18" fillId="0" borderId="21" xfId="0" applyFont="1" applyFill="1" applyBorder="1" applyAlignment="1">
      <alignment horizontal="left" vertical="top" wrapText="1"/>
    </xf>
    <xf numFmtId="0" fontId="19" fillId="0" borderId="19" xfId="0" applyFont="1" applyFill="1" applyBorder="1" applyAlignment="1">
      <alignment horizontal="left" wrapText="1"/>
    </xf>
    <xf numFmtId="0" fontId="18" fillId="0" borderId="14" xfId="0" applyFont="1" applyFill="1" applyBorder="1" applyAlignment="1">
      <alignment vertical="top" wrapText="1"/>
    </xf>
    <xf numFmtId="49" fontId="19" fillId="0" borderId="34" xfId="0" applyNumberFormat="1" applyFont="1" applyFill="1" applyBorder="1" applyAlignment="1">
      <alignment horizontal="right" vertical="center"/>
    </xf>
    <xf numFmtId="1" fontId="22" fillId="0" borderId="58" xfId="0" applyNumberFormat="1" applyFont="1" applyFill="1" applyBorder="1" applyAlignment="1">
      <alignment horizontal="center" vertical="center" wrapText="1"/>
    </xf>
    <xf numFmtId="1" fontId="28" fillId="0" borderId="100" xfId="0" applyNumberFormat="1" applyFont="1" applyFill="1" applyBorder="1" applyAlignment="1">
      <alignment horizontal="center" vertical="center" wrapText="1"/>
    </xf>
    <xf numFmtId="0" fontId="25" fillId="0" borderId="0" xfId="0" applyFont="1" applyAlignment="1">
      <alignment horizontal="left" wrapText="1"/>
    </xf>
    <xf numFmtId="0" fontId="22" fillId="0" borderId="0" xfId="0" applyFont="1" applyBorder="1" applyAlignment="1">
      <alignment horizontal="center" wrapText="1"/>
    </xf>
    <xf numFmtId="0" fontId="18" fillId="0" borderId="0" xfId="0" applyFont="1" applyBorder="1" applyAlignment="1">
      <alignment horizontal="left" wrapText="1"/>
    </xf>
    <xf numFmtId="0" fontId="19" fillId="0" borderId="101" xfId="0" applyFont="1" applyFill="1" applyBorder="1" applyAlignment="1" applyProtection="1">
      <alignment horizontal="center" vertical="center" wrapText="1"/>
      <protection locked="0"/>
    </xf>
    <xf numFmtId="0" fontId="19" fillId="0" borderId="44" xfId="0" applyFont="1" applyFill="1" applyBorder="1" applyAlignment="1" applyProtection="1">
      <alignment horizontal="center" vertical="center" wrapText="1"/>
      <protection locked="0"/>
    </xf>
    <xf numFmtId="0" fontId="19" fillId="0" borderId="19" xfId="0" applyFont="1" applyFill="1" applyBorder="1" applyAlignment="1" applyProtection="1">
      <alignment horizontal="center" vertical="center" wrapText="1"/>
      <protection locked="0"/>
    </xf>
    <xf numFmtId="0" fontId="19" fillId="0" borderId="102" xfId="0" applyFont="1" applyFill="1" applyBorder="1" applyAlignment="1" applyProtection="1">
      <alignment horizontal="left" vertical="top" wrapText="1"/>
      <protection locked="0"/>
    </xf>
    <xf numFmtId="0" fontId="19" fillId="0" borderId="103" xfId="0" applyFont="1" applyFill="1" applyBorder="1" applyAlignment="1" applyProtection="1">
      <alignment horizontal="left" vertical="top" wrapText="1"/>
      <protection locked="0"/>
    </xf>
    <xf numFmtId="0" fontId="19" fillId="0" borderId="104" xfId="0" applyFont="1" applyFill="1" applyBorder="1" applyAlignment="1" applyProtection="1">
      <alignment horizontal="left" vertical="top" wrapText="1"/>
      <protection locked="0"/>
    </xf>
    <xf numFmtId="0" fontId="19" fillId="0" borderId="52" xfId="0" applyFont="1" applyFill="1" applyBorder="1" applyAlignment="1" applyProtection="1">
      <alignment horizontal="center" vertical="center" wrapText="1"/>
      <protection locked="0"/>
    </xf>
    <xf numFmtId="0" fontId="19" fillId="0" borderId="0" xfId="0" applyFont="1" applyFill="1" applyBorder="1" applyAlignment="1" applyProtection="1">
      <alignment horizontal="center" vertical="center" wrapText="1"/>
      <protection locked="0"/>
    </xf>
    <xf numFmtId="0" fontId="19" fillId="0" borderId="105" xfId="0" applyFont="1" applyFill="1" applyBorder="1" applyAlignment="1" applyProtection="1">
      <alignment horizontal="center" vertical="center" wrapText="1"/>
      <protection locked="0"/>
    </xf>
  </cellXfs>
  <cellStyles count="24">
    <cellStyle name="Акцент1" xfId="1" builtinId="29" customBuiltin="1"/>
    <cellStyle name="Акцент2" xfId="2" builtinId="33" customBuiltin="1"/>
    <cellStyle name="Акцент3" xfId="3" builtinId="37" customBuiltin="1"/>
    <cellStyle name="Акцент4" xfId="4" builtinId="41" customBuiltin="1"/>
    <cellStyle name="Акцент5" xfId="5" builtinId="45" customBuiltin="1"/>
    <cellStyle name="Акцент6" xfId="6" builtinId="49" customBuiltin="1"/>
    <cellStyle name="Ввод " xfId="7" builtinId="20" customBuiltin="1"/>
    <cellStyle name="Вывод" xfId="8" builtinId="21" customBuiltin="1"/>
    <cellStyle name="Вычисление" xfId="9" builtinId="22" customBuiltin="1"/>
    <cellStyle name="Заголовок 1" xfId="10" builtinId="16" customBuiltin="1"/>
    <cellStyle name="Заголовок 2" xfId="11" builtinId="17" customBuiltin="1"/>
    <cellStyle name="Заголовок 3" xfId="12" builtinId="18" customBuiltin="1"/>
    <cellStyle name="Заголовок 4" xfId="13" builtinId="19" customBuiltin="1"/>
    <cellStyle name="Итог" xfId="14" builtinId="25" customBuiltin="1"/>
    <cellStyle name="Контрольная ячейка" xfId="15" builtinId="23" customBuiltin="1"/>
    <cellStyle name="Название" xfId="16" builtinId="15" customBuiltin="1"/>
    <cellStyle name="Нейтральный" xfId="17" builtinId="28" customBuiltin="1"/>
    <cellStyle name="Обычный" xfId="0" builtinId="0"/>
    <cellStyle name="Плохой" xfId="18" builtinId="27" customBuiltin="1"/>
    <cellStyle name="Пояснение" xfId="19" builtinId="53" customBuiltin="1"/>
    <cellStyle name="Примечание" xfId="20" builtinId="10" customBuiltin="1"/>
    <cellStyle name="Связанная ячейка" xfId="21" builtinId="24" customBuiltin="1"/>
    <cellStyle name="Текст предупреждения" xfId="22" builtinId="11" customBuiltin="1"/>
    <cellStyle name="Хороший" xfId="23"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47"/>
  <sheetViews>
    <sheetView tabSelected="1" view="pageBreakPreview" topLeftCell="A9" zoomScale="25" zoomScaleNormal="25" zoomScaleSheetLayoutView="25" workbookViewId="0">
      <pane xSplit="4" ySplit="1" topLeftCell="F162" activePane="bottomRight" state="frozen"/>
      <selection activeCell="A9" sqref="A9"/>
      <selection pane="topRight" activeCell="E9" sqref="E9"/>
      <selection pane="bottomLeft" activeCell="A10" sqref="A10"/>
      <selection pane="bottomRight" activeCell="H240" sqref="H240"/>
    </sheetView>
  </sheetViews>
  <sheetFormatPr defaultRowHeight="12.75" x14ac:dyDescent="0.2"/>
  <cols>
    <col min="1" max="1" width="15.28515625" style="357" customWidth="1"/>
    <col min="2" max="2" width="15.42578125" style="176" customWidth="1"/>
    <col min="3" max="3" width="16.42578125" style="176" customWidth="1"/>
    <col min="4" max="4" width="45.85546875" style="176" customWidth="1"/>
    <col min="5" max="5" width="70.5703125" style="176" customWidth="1"/>
    <col min="6" max="6" width="16.7109375" style="176" customWidth="1"/>
    <col min="7" max="7" width="17" style="176" customWidth="1"/>
    <col min="8" max="8" width="19.28515625" style="176" customWidth="1"/>
    <col min="9" max="9" width="17.5703125" style="176" customWidth="1"/>
    <col min="10" max="16384" width="9.140625" style="176"/>
  </cols>
  <sheetData>
    <row r="1" spans="1:9" ht="15.75" x14ac:dyDescent="0.25">
      <c r="F1" s="177" t="s">
        <v>0</v>
      </c>
      <c r="G1" s="177"/>
    </row>
    <row r="2" spans="1:9" ht="15.75" x14ac:dyDescent="0.25">
      <c r="F2" s="177" t="s">
        <v>168</v>
      </c>
      <c r="G2" s="177"/>
    </row>
    <row r="3" spans="1:9" ht="15.75" x14ac:dyDescent="0.25">
      <c r="F3" s="177" t="s">
        <v>62</v>
      </c>
      <c r="G3" s="177"/>
    </row>
    <row r="4" spans="1:9" ht="15.75" x14ac:dyDescent="0.25">
      <c r="F4" s="177" t="s">
        <v>169</v>
      </c>
      <c r="G4" s="177"/>
    </row>
    <row r="5" spans="1:9" ht="15.75" customHeight="1" x14ac:dyDescent="0.2">
      <c r="F5" s="429"/>
      <c r="G5" s="429"/>
      <c r="H5" s="429"/>
    </row>
    <row r="6" spans="1:9" ht="35.25" customHeight="1" x14ac:dyDescent="0.2">
      <c r="F6" s="429"/>
      <c r="G6" s="429"/>
      <c r="H6" s="429"/>
    </row>
    <row r="7" spans="1:9" ht="49.5" customHeight="1" x14ac:dyDescent="0.3">
      <c r="B7" s="430" t="s">
        <v>186</v>
      </c>
      <c r="C7" s="430"/>
      <c r="D7" s="430"/>
      <c r="E7" s="430"/>
      <c r="F7" s="430"/>
      <c r="G7" s="430"/>
      <c r="H7" s="430"/>
      <c r="I7" s="178"/>
    </row>
    <row r="8" spans="1:9" ht="19.5" thickBot="1" x14ac:dyDescent="0.35">
      <c r="B8" s="178"/>
      <c r="C8" s="178"/>
      <c r="D8" s="178"/>
      <c r="E8" s="178"/>
      <c r="F8" s="178"/>
      <c r="G8" s="178"/>
      <c r="H8" s="178" t="s">
        <v>1</v>
      </c>
      <c r="I8" s="178"/>
    </row>
    <row r="9" spans="1:9" ht="126" customHeight="1" thickBot="1" x14ac:dyDescent="0.35">
      <c r="A9" s="179" t="s">
        <v>2</v>
      </c>
      <c r="B9" s="180" t="s">
        <v>78</v>
      </c>
      <c r="C9" s="181" t="s">
        <v>3</v>
      </c>
      <c r="D9" s="181" t="s">
        <v>79</v>
      </c>
      <c r="E9" s="181" t="s">
        <v>4</v>
      </c>
      <c r="F9" s="182" t="s">
        <v>5</v>
      </c>
      <c r="G9" s="183" t="s">
        <v>6</v>
      </c>
      <c r="H9" s="184" t="s">
        <v>7</v>
      </c>
      <c r="I9" s="178"/>
    </row>
    <row r="10" spans="1:9" s="190" customFormat="1" ht="56.25" customHeight="1" thickBot="1" x14ac:dyDescent="0.35">
      <c r="A10" s="358" t="s">
        <v>187</v>
      </c>
      <c r="B10" s="185"/>
      <c r="C10" s="185"/>
      <c r="D10" s="186" t="s">
        <v>8</v>
      </c>
      <c r="E10" s="187"/>
      <c r="F10" s="188">
        <f>F12+F16+F17+F18+F20+F21+F31+F32+F36+F38+F33+F35+F19</f>
        <v>3733154</v>
      </c>
      <c r="G10" s="188">
        <f>G12+G16+G17+G18+G20+G21+G31+G32+G36+G38+G33+G35+G19</f>
        <v>909376</v>
      </c>
      <c r="H10" s="189">
        <f>F10+G10</f>
        <v>4642530</v>
      </c>
    </row>
    <row r="11" spans="1:9" s="194" customFormat="1" ht="57" hidden="1" thickBot="1" x14ac:dyDescent="0.35">
      <c r="A11" s="359" t="s">
        <v>80</v>
      </c>
      <c r="B11" s="140"/>
      <c r="C11" s="140"/>
      <c r="D11" s="191" t="s">
        <v>8</v>
      </c>
      <c r="E11" s="192"/>
      <c r="F11" s="14"/>
      <c r="G11" s="14"/>
      <c r="H11" s="193">
        <f t="shared" ref="H11:H73" si="0">F11+G11</f>
        <v>0</v>
      </c>
    </row>
    <row r="12" spans="1:9" s="194" customFormat="1" ht="37.5" x14ac:dyDescent="0.3">
      <c r="A12" s="97" t="s">
        <v>409</v>
      </c>
      <c r="B12" s="85" t="s">
        <v>390</v>
      </c>
      <c r="C12" s="85"/>
      <c r="D12" s="9" t="s">
        <v>82</v>
      </c>
      <c r="E12" s="192"/>
      <c r="F12" s="14">
        <f>F13</f>
        <v>314000</v>
      </c>
      <c r="G12" s="35">
        <f>G13</f>
        <v>0</v>
      </c>
      <c r="H12" s="175">
        <f t="shared" si="0"/>
        <v>314000</v>
      </c>
    </row>
    <row r="13" spans="1:9" s="130" customFormat="1" ht="75" x14ac:dyDescent="0.3">
      <c r="A13" s="360" t="s">
        <v>410</v>
      </c>
      <c r="B13" s="195" t="s">
        <v>392</v>
      </c>
      <c r="C13" s="195" t="s">
        <v>10</v>
      </c>
      <c r="D13" s="11" t="s">
        <v>408</v>
      </c>
      <c r="E13" s="1" t="s">
        <v>343</v>
      </c>
      <c r="F13" s="43">
        <v>314000</v>
      </c>
      <c r="G13" s="45"/>
      <c r="H13" s="175">
        <f t="shared" si="0"/>
        <v>314000</v>
      </c>
      <c r="I13" s="196"/>
    </row>
    <row r="14" spans="1:9" s="130" customFormat="1" ht="75" hidden="1" x14ac:dyDescent="0.3">
      <c r="A14" s="360" t="s">
        <v>81</v>
      </c>
      <c r="B14" s="195" t="s">
        <v>111</v>
      </c>
      <c r="C14" s="195" t="s">
        <v>10</v>
      </c>
      <c r="D14" s="11" t="s">
        <v>83</v>
      </c>
      <c r="E14" s="1" t="s">
        <v>149</v>
      </c>
      <c r="F14" s="42"/>
      <c r="G14" s="45"/>
      <c r="H14" s="175">
        <f t="shared" si="0"/>
        <v>0</v>
      </c>
      <c r="I14" s="196"/>
    </row>
    <row r="15" spans="1:9" s="130" customFormat="1" ht="39.75" hidden="1" customHeight="1" x14ac:dyDescent="0.3">
      <c r="A15" s="360" t="s">
        <v>81</v>
      </c>
      <c r="B15" s="195" t="s">
        <v>111</v>
      </c>
      <c r="C15" s="195" t="s">
        <v>10</v>
      </c>
      <c r="D15" s="11" t="s">
        <v>83</v>
      </c>
      <c r="E15" s="1" t="s">
        <v>165</v>
      </c>
      <c r="F15" s="42"/>
      <c r="G15" s="45"/>
      <c r="H15" s="175">
        <f t="shared" si="0"/>
        <v>0</v>
      </c>
      <c r="I15" s="196"/>
    </row>
    <row r="16" spans="1:9" s="16" customFormat="1" ht="56.25" x14ac:dyDescent="0.2">
      <c r="A16" s="97" t="s">
        <v>194</v>
      </c>
      <c r="B16" s="48" t="s">
        <v>195</v>
      </c>
      <c r="C16" s="48" t="s">
        <v>57</v>
      </c>
      <c r="D16" s="9" t="s">
        <v>94</v>
      </c>
      <c r="E16" s="7" t="s">
        <v>139</v>
      </c>
      <c r="F16" s="15">
        <v>350000</v>
      </c>
      <c r="G16" s="36"/>
      <c r="H16" s="175">
        <f t="shared" si="0"/>
        <v>350000</v>
      </c>
    </row>
    <row r="17" spans="1:8" s="197" customFormat="1" ht="37.5" x14ac:dyDescent="0.2">
      <c r="A17" s="97" t="s">
        <v>194</v>
      </c>
      <c r="B17" s="48" t="s">
        <v>195</v>
      </c>
      <c r="C17" s="48" t="s">
        <v>57</v>
      </c>
      <c r="D17" s="9" t="s">
        <v>94</v>
      </c>
      <c r="E17" s="6" t="s">
        <v>404</v>
      </c>
      <c r="F17" s="15">
        <v>200000</v>
      </c>
      <c r="G17" s="36"/>
      <c r="H17" s="175">
        <f t="shared" si="0"/>
        <v>200000</v>
      </c>
    </row>
    <row r="18" spans="1:8" s="16" customFormat="1" ht="84.75" customHeight="1" x14ac:dyDescent="0.3">
      <c r="A18" s="101" t="s">
        <v>196</v>
      </c>
      <c r="B18" s="48" t="s">
        <v>197</v>
      </c>
      <c r="C18" s="48" t="s">
        <v>16</v>
      </c>
      <c r="D18" s="95" t="s">
        <v>103</v>
      </c>
      <c r="E18" s="1" t="s">
        <v>272</v>
      </c>
      <c r="F18" s="15">
        <v>60000</v>
      </c>
      <c r="G18" s="36"/>
      <c r="H18" s="175">
        <f t="shared" si="0"/>
        <v>60000</v>
      </c>
    </row>
    <row r="19" spans="1:8" s="16" customFormat="1" ht="60" customHeight="1" x14ac:dyDescent="0.2">
      <c r="A19" s="101" t="s">
        <v>482</v>
      </c>
      <c r="B19" s="48" t="s">
        <v>424</v>
      </c>
      <c r="C19" s="70" t="s">
        <v>17</v>
      </c>
      <c r="D19" s="12" t="s">
        <v>95</v>
      </c>
      <c r="E19" s="1" t="s">
        <v>493</v>
      </c>
      <c r="F19" s="15"/>
      <c r="G19" s="36">
        <v>150000</v>
      </c>
      <c r="H19" s="175">
        <f t="shared" si="0"/>
        <v>150000</v>
      </c>
    </row>
    <row r="20" spans="1:8" s="16" customFormat="1" ht="45" customHeight="1" x14ac:dyDescent="0.2">
      <c r="A20" s="97" t="s">
        <v>198</v>
      </c>
      <c r="B20" s="48" t="s">
        <v>199</v>
      </c>
      <c r="C20" s="48" t="s">
        <v>17</v>
      </c>
      <c r="D20" s="5" t="s">
        <v>200</v>
      </c>
      <c r="E20" s="7" t="s">
        <v>374</v>
      </c>
      <c r="F20" s="15">
        <v>93006</v>
      </c>
      <c r="G20" s="36"/>
      <c r="H20" s="175">
        <f t="shared" si="0"/>
        <v>93006</v>
      </c>
    </row>
    <row r="21" spans="1:8" s="16" customFormat="1" ht="45" customHeight="1" x14ac:dyDescent="0.2">
      <c r="A21" s="97" t="s">
        <v>202</v>
      </c>
      <c r="B21" s="140" t="s">
        <v>203</v>
      </c>
      <c r="C21" s="140"/>
      <c r="D21" s="5" t="s">
        <v>205</v>
      </c>
      <c r="E21" s="7"/>
      <c r="F21" s="14">
        <f>F22+F23+F24+F25+F26+F27+F28+F30+F29</f>
        <v>2406148</v>
      </c>
      <c r="G21" s="14">
        <f>G22+G23+G24+G25+G26+G27+G28+G30+G29</f>
        <v>138852</v>
      </c>
      <c r="H21" s="175">
        <f t="shared" si="0"/>
        <v>2545000</v>
      </c>
    </row>
    <row r="22" spans="1:8" s="198" customFormat="1" ht="56.25" x14ac:dyDescent="0.2">
      <c r="A22" s="360" t="s">
        <v>201</v>
      </c>
      <c r="B22" s="103" t="s">
        <v>204</v>
      </c>
      <c r="C22" s="103" t="s">
        <v>17</v>
      </c>
      <c r="D22" s="104" t="s">
        <v>206</v>
      </c>
      <c r="E22" s="1" t="s">
        <v>376</v>
      </c>
      <c r="F22" s="105">
        <v>631148</v>
      </c>
      <c r="G22" s="45">
        <v>18852</v>
      </c>
      <c r="H22" s="132">
        <f t="shared" si="0"/>
        <v>650000</v>
      </c>
    </row>
    <row r="23" spans="1:8" s="199" customFormat="1" ht="56.25" x14ac:dyDescent="0.2">
      <c r="A23" s="360" t="s">
        <v>201</v>
      </c>
      <c r="B23" s="103" t="s">
        <v>204</v>
      </c>
      <c r="C23" s="103" t="s">
        <v>17</v>
      </c>
      <c r="D23" s="104" t="s">
        <v>206</v>
      </c>
      <c r="E23" s="2" t="s">
        <v>76</v>
      </c>
      <c r="F23" s="94">
        <v>50000</v>
      </c>
      <c r="G23" s="45"/>
      <c r="H23" s="132">
        <f t="shared" si="0"/>
        <v>50000</v>
      </c>
    </row>
    <row r="24" spans="1:8" s="130" customFormat="1" ht="37.5" x14ac:dyDescent="0.2">
      <c r="A24" s="360" t="s">
        <v>201</v>
      </c>
      <c r="B24" s="103" t="s">
        <v>204</v>
      </c>
      <c r="C24" s="103" t="s">
        <v>17</v>
      </c>
      <c r="D24" s="104" t="s">
        <v>206</v>
      </c>
      <c r="E24" s="2" t="s">
        <v>377</v>
      </c>
      <c r="F24" s="42">
        <v>450000</v>
      </c>
      <c r="G24" s="45"/>
      <c r="H24" s="132">
        <f t="shared" si="0"/>
        <v>450000</v>
      </c>
    </row>
    <row r="25" spans="1:8" s="200" customFormat="1" ht="37.5" x14ac:dyDescent="0.2">
      <c r="A25" s="360" t="s">
        <v>201</v>
      </c>
      <c r="B25" s="103" t="s">
        <v>204</v>
      </c>
      <c r="C25" s="103" t="s">
        <v>17</v>
      </c>
      <c r="D25" s="104" t="s">
        <v>206</v>
      </c>
      <c r="E25" s="2" t="s">
        <v>341</v>
      </c>
      <c r="F25" s="42">
        <v>100000</v>
      </c>
      <c r="G25" s="106"/>
      <c r="H25" s="132">
        <f t="shared" si="0"/>
        <v>100000</v>
      </c>
    </row>
    <row r="26" spans="1:8" s="130" customFormat="1" ht="99.75" customHeight="1" x14ac:dyDescent="0.2">
      <c r="A26" s="360" t="s">
        <v>201</v>
      </c>
      <c r="B26" s="103" t="s">
        <v>204</v>
      </c>
      <c r="C26" s="103" t="s">
        <v>17</v>
      </c>
      <c r="D26" s="104" t="s">
        <v>206</v>
      </c>
      <c r="E26" s="7" t="s">
        <v>525</v>
      </c>
      <c r="F26" s="42">
        <v>580000</v>
      </c>
      <c r="G26" s="45">
        <v>120000</v>
      </c>
      <c r="H26" s="132">
        <f t="shared" si="0"/>
        <v>700000</v>
      </c>
    </row>
    <row r="27" spans="1:8" s="130" customFormat="1" ht="56.25" x14ac:dyDescent="0.2">
      <c r="A27" s="360" t="s">
        <v>201</v>
      </c>
      <c r="B27" s="103" t="s">
        <v>204</v>
      </c>
      <c r="C27" s="103" t="s">
        <v>17</v>
      </c>
      <c r="D27" s="104" t="s">
        <v>206</v>
      </c>
      <c r="E27" s="7" t="s">
        <v>340</v>
      </c>
      <c r="F27" s="42">
        <v>100000</v>
      </c>
      <c r="G27" s="45"/>
      <c r="H27" s="132">
        <f t="shared" si="0"/>
        <v>100000</v>
      </c>
    </row>
    <row r="28" spans="1:8" s="130" customFormat="1" ht="58.5" customHeight="1" x14ac:dyDescent="0.2">
      <c r="A28" s="360" t="s">
        <v>201</v>
      </c>
      <c r="B28" s="103" t="s">
        <v>204</v>
      </c>
      <c r="C28" s="103" t="s">
        <v>17</v>
      </c>
      <c r="D28" s="104" t="s">
        <v>206</v>
      </c>
      <c r="E28" s="2" t="s">
        <v>375</v>
      </c>
      <c r="F28" s="42">
        <v>400000</v>
      </c>
      <c r="G28" s="45"/>
      <c r="H28" s="132">
        <f t="shared" si="0"/>
        <v>400000</v>
      </c>
    </row>
    <row r="29" spans="1:8" s="130" customFormat="1" ht="58.5" customHeight="1" x14ac:dyDescent="0.2">
      <c r="A29" s="360" t="s">
        <v>201</v>
      </c>
      <c r="B29" s="103" t="s">
        <v>204</v>
      </c>
      <c r="C29" s="103" t="s">
        <v>17</v>
      </c>
      <c r="D29" s="104" t="s">
        <v>206</v>
      </c>
      <c r="E29" s="2" t="s">
        <v>506</v>
      </c>
      <c r="F29" s="107">
        <v>10000</v>
      </c>
      <c r="G29" s="45"/>
      <c r="H29" s="132">
        <f t="shared" si="0"/>
        <v>10000</v>
      </c>
    </row>
    <row r="30" spans="1:8" s="198" customFormat="1" ht="37.5" x14ac:dyDescent="0.2">
      <c r="A30" s="360" t="s">
        <v>201</v>
      </c>
      <c r="B30" s="103" t="s">
        <v>204</v>
      </c>
      <c r="C30" s="103" t="s">
        <v>17</v>
      </c>
      <c r="D30" s="341" t="s">
        <v>206</v>
      </c>
      <c r="E30" s="6" t="s">
        <v>342</v>
      </c>
      <c r="F30" s="107">
        <v>85000</v>
      </c>
      <c r="G30" s="45"/>
      <c r="H30" s="132">
        <f t="shared" si="0"/>
        <v>85000</v>
      </c>
    </row>
    <row r="31" spans="1:8" s="16" customFormat="1" ht="56.25" x14ac:dyDescent="0.2">
      <c r="A31" s="97" t="s">
        <v>211</v>
      </c>
      <c r="B31" s="89" t="s">
        <v>207</v>
      </c>
      <c r="C31" s="143" t="s">
        <v>21</v>
      </c>
      <c r="D31" s="203" t="s">
        <v>379</v>
      </c>
      <c r="E31" s="172" t="s">
        <v>373</v>
      </c>
      <c r="F31" s="55"/>
      <c r="G31" s="339">
        <v>365000</v>
      </c>
      <c r="H31" s="175">
        <f t="shared" si="0"/>
        <v>365000</v>
      </c>
    </row>
    <row r="32" spans="1:8" s="16" customFormat="1" ht="18.75" hidden="1" x14ac:dyDescent="0.2">
      <c r="A32" s="97"/>
      <c r="B32" s="89"/>
      <c r="C32" s="143"/>
      <c r="D32" s="203"/>
      <c r="E32" s="342"/>
      <c r="F32" s="55"/>
      <c r="G32" s="339"/>
      <c r="H32" s="175">
        <f t="shared" si="0"/>
        <v>0</v>
      </c>
    </row>
    <row r="33" spans="1:9" s="16" customFormat="1" ht="56.25" x14ac:dyDescent="0.2">
      <c r="A33" s="97" t="s">
        <v>431</v>
      </c>
      <c r="B33" s="60" t="s">
        <v>434</v>
      </c>
      <c r="C33" s="202"/>
      <c r="D33" s="203" t="s">
        <v>438</v>
      </c>
      <c r="E33" s="432" t="s">
        <v>378</v>
      </c>
      <c r="F33" s="340">
        <f>F34</f>
        <v>0</v>
      </c>
      <c r="G33" s="52">
        <f>G34</f>
        <v>195639</v>
      </c>
      <c r="H33" s="175">
        <f t="shared" si="0"/>
        <v>195639</v>
      </c>
    </row>
    <row r="34" spans="1:9" s="130" customFormat="1" ht="37.5" x14ac:dyDescent="0.2">
      <c r="A34" s="361" t="s">
        <v>432</v>
      </c>
      <c r="B34" s="112" t="s">
        <v>435</v>
      </c>
      <c r="C34" s="204" t="s">
        <v>437</v>
      </c>
      <c r="D34" s="205" t="s">
        <v>439</v>
      </c>
      <c r="E34" s="433"/>
      <c r="F34" s="159"/>
      <c r="G34" s="45">
        <v>195639</v>
      </c>
      <c r="H34" s="175">
        <f t="shared" si="0"/>
        <v>195639</v>
      </c>
    </row>
    <row r="35" spans="1:9" s="16" customFormat="1" ht="37.5" x14ac:dyDescent="0.2">
      <c r="A35" s="97" t="s">
        <v>433</v>
      </c>
      <c r="B35" s="60" t="s">
        <v>436</v>
      </c>
      <c r="C35" s="202" t="s">
        <v>19</v>
      </c>
      <c r="D35" s="203" t="s">
        <v>440</v>
      </c>
      <c r="E35" s="434"/>
      <c r="F35" s="52"/>
      <c r="G35" s="36">
        <v>59885</v>
      </c>
      <c r="H35" s="175">
        <f t="shared" si="0"/>
        <v>59885</v>
      </c>
    </row>
    <row r="36" spans="1:9" s="26" customFormat="1" ht="56.25" hidden="1" x14ac:dyDescent="0.2">
      <c r="A36" s="97" t="s">
        <v>210</v>
      </c>
      <c r="B36" s="48" t="s">
        <v>209</v>
      </c>
      <c r="C36" s="48" t="s">
        <v>19</v>
      </c>
      <c r="D36" s="206" t="s">
        <v>208</v>
      </c>
      <c r="E36" s="160" t="s">
        <v>378</v>
      </c>
      <c r="F36" s="15"/>
      <c r="G36" s="46"/>
      <c r="H36" s="175">
        <f t="shared" si="0"/>
        <v>0</v>
      </c>
    </row>
    <row r="37" spans="1:9" s="16" customFormat="1" ht="45" hidden="1" customHeight="1" x14ac:dyDescent="0.2">
      <c r="A37" s="97"/>
      <c r="B37" s="48"/>
      <c r="C37" s="48"/>
      <c r="D37" s="5"/>
      <c r="E37" s="7"/>
      <c r="F37" s="15"/>
      <c r="G37" s="36"/>
      <c r="H37" s="175">
        <f t="shared" si="0"/>
        <v>0</v>
      </c>
    </row>
    <row r="38" spans="1:9" s="194" customFormat="1" ht="57" thickBot="1" x14ac:dyDescent="0.35">
      <c r="A38" s="97" t="s">
        <v>403</v>
      </c>
      <c r="B38" s="85" t="s">
        <v>321</v>
      </c>
      <c r="C38" s="85" t="s">
        <v>11</v>
      </c>
      <c r="D38" s="10" t="s">
        <v>320</v>
      </c>
      <c r="E38" s="1" t="s">
        <v>345</v>
      </c>
      <c r="F38" s="15">
        <v>310000</v>
      </c>
      <c r="G38" s="36">
        <f>G39+G40</f>
        <v>0</v>
      </c>
      <c r="H38" s="175">
        <f t="shared" si="0"/>
        <v>310000</v>
      </c>
    </row>
    <row r="39" spans="1:9" s="130" customFormat="1" ht="57.75" hidden="1" customHeight="1" thickBot="1" x14ac:dyDescent="0.35">
      <c r="A39" s="360" t="s">
        <v>84</v>
      </c>
      <c r="B39" s="195" t="s">
        <v>170</v>
      </c>
      <c r="C39" s="195" t="s">
        <v>11</v>
      </c>
      <c r="D39" s="8" t="s">
        <v>85</v>
      </c>
      <c r="E39" s="207"/>
      <c r="F39" s="42"/>
      <c r="G39" s="42"/>
      <c r="H39" s="208">
        <f t="shared" si="0"/>
        <v>0</v>
      </c>
      <c r="I39" s="196"/>
    </row>
    <row r="40" spans="1:9" s="16" customFormat="1" ht="45" hidden="1" customHeight="1" x14ac:dyDescent="0.3">
      <c r="A40" s="101"/>
      <c r="B40" s="49" t="s">
        <v>73</v>
      </c>
      <c r="C40" s="48" t="s">
        <v>11</v>
      </c>
      <c r="D40" s="209" t="s">
        <v>74</v>
      </c>
      <c r="E40" s="1" t="s">
        <v>75</v>
      </c>
      <c r="F40" s="15"/>
      <c r="G40" s="15"/>
      <c r="H40" s="189">
        <f t="shared" si="0"/>
        <v>0</v>
      </c>
    </row>
    <row r="41" spans="1:9" s="16" customFormat="1" ht="38.25" hidden="1" thickBot="1" x14ac:dyDescent="0.25">
      <c r="A41" s="101" t="s">
        <v>136</v>
      </c>
      <c r="B41" s="49" t="s">
        <v>137</v>
      </c>
      <c r="C41" s="48"/>
      <c r="D41" s="18" t="s">
        <v>138</v>
      </c>
      <c r="E41" s="210"/>
      <c r="F41" s="15">
        <f>SUM(F42)</f>
        <v>0</v>
      </c>
      <c r="G41" s="15">
        <f>SUM(G42)</f>
        <v>0</v>
      </c>
      <c r="H41" s="189">
        <f t="shared" si="0"/>
        <v>0</v>
      </c>
    </row>
    <row r="42" spans="1:9" s="16" customFormat="1" ht="75.75" hidden="1" thickBot="1" x14ac:dyDescent="0.35">
      <c r="A42" s="101" t="s">
        <v>129</v>
      </c>
      <c r="B42" s="48" t="s">
        <v>130</v>
      </c>
      <c r="C42" s="48" t="s">
        <v>68</v>
      </c>
      <c r="D42" s="211" t="s">
        <v>86</v>
      </c>
      <c r="E42" s="2" t="s">
        <v>72</v>
      </c>
      <c r="F42" s="15"/>
      <c r="G42" s="15"/>
      <c r="H42" s="189">
        <f t="shared" si="0"/>
        <v>0</v>
      </c>
    </row>
    <row r="43" spans="1:9" s="16" customFormat="1" ht="76.5" hidden="1" customHeight="1" x14ac:dyDescent="0.2">
      <c r="A43" s="97" t="s">
        <v>87</v>
      </c>
      <c r="B43" s="48" t="s">
        <v>120</v>
      </c>
      <c r="C43" s="48" t="s">
        <v>17</v>
      </c>
      <c r="D43" s="12" t="s">
        <v>95</v>
      </c>
      <c r="E43" s="1" t="s">
        <v>171</v>
      </c>
      <c r="F43" s="15"/>
      <c r="G43" s="15"/>
      <c r="H43" s="189">
        <f t="shared" si="0"/>
        <v>0</v>
      </c>
    </row>
    <row r="44" spans="1:9" ht="94.5" hidden="1" thickBot="1" x14ac:dyDescent="0.35">
      <c r="A44" s="101"/>
      <c r="B44" s="48" t="s">
        <v>13</v>
      </c>
      <c r="C44" s="48" t="s">
        <v>17</v>
      </c>
      <c r="D44" s="3" t="s">
        <v>14</v>
      </c>
      <c r="E44" s="1" t="s">
        <v>69</v>
      </c>
      <c r="F44" s="15"/>
      <c r="G44" s="15"/>
      <c r="H44" s="189">
        <f t="shared" si="0"/>
        <v>0</v>
      </c>
    </row>
    <row r="45" spans="1:9" ht="19.5" hidden="1" thickBot="1" x14ac:dyDescent="0.25">
      <c r="A45" s="101"/>
      <c r="B45" s="49"/>
      <c r="C45" s="49"/>
      <c r="D45" s="4"/>
      <c r="E45" s="2"/>
      <c r="F45" s="50"/>
      <c r="G45" s="15"/>
      <c r="H45" s="189">
        <f t="shared" si="0"/>
        <v>0</v>
      </c>
    </row>
    <row r="46" spans="1:9" ht="19.5" hidden="1" thickBot="1" x14ac:dyDescent="0.25">
      <c r="A46" s="101"/>
      <c r="B46" s="49"/>
      <c r="C46" s="49"/>
      <c r="D46" s="4"/>
      <c r="E46" s="2"/>
      <c r="F46" s="50"/>
      <c r="G46" s="15"/>
      <c r="H46" s="189">
        <f t="shared" si="0"/>
        <v>0</v>
      </c>
    </row>
    <row r="47" spans="1:9" ht="19.5" hidden="1" thickBot="1" x14ac:dyDescent="0.25">
      <c r="A47" s="101"/>
      <c r="B47" s="49"/>
      <c r="C47" s="49"/>
      <c r="D47" s="4"/>
      <c r="E47" s="2"/>
      <c r="F47" s="50"/>
      <c r="G47" s="15"/>
      <c r="H47" s="189">
        <f t="shared" si="0"/>
        <v>0</v>
      </c>
    </row>
    <row r="48" spans="1:9" ht="19.5" hidden="1" thickBot="1" x14ac:dyDescent="0.25">
      <c r="A48" s="101"/>
      <c r="B48" s="49"/>
      <c r="C48" s="49"/>
      <c r="D48" s="4"/>
      <c r="E48" s="2"/>
      <c r="F48" s="50"/>
      <c r="G48" s="15"/>
      <c r="H48" s="189">
        <f t="shared" si="0"/>
        <v>0</v>
      </c>
    </row>
    <row r="49" spans="1:8" s="197" customFormat="1" ht="57" hidden="1" thickBot="1" x14ac:dyDescent="0.25">
      <c r="A49" s="101"/>
      <c r="B49" s="51" t="s">
        <v>18</v>
      </c>
      <c r="C49" s="51" t="s">
        <v>19</v>
      </c>
      <c r="D49" s="4" t="s">
        <v>20</v>
      </c>
      <c r="E49" s="6" t="s">
        <v>60</v>
      </c>
      <c r="F49" s="15">
        <v>0</v>
      </c>
      <c r="G49" s="15"/>
      <c r="H49" s="189">
        <f t="shared" si="0"/>
        <v>0</v>
      </c>
    </row>
    <row r="50" spans="1:8" s="16" customFormat="1" ht="75.75" hidden="1" thickBot="1" x14ac:dyDescent="0.25">
      <c r="A50" s="97" t="s">
        <v>88</v>
      </c>
      <c r="B50" s="89" t="s">
        <v>112</v>
      </c>
      <c r="C50" s="89" t="s">
        <v>21</v>
      </c>
      <c r="D50" s="4" t="s">
        <v>22</v>
      </c>
      <c r="E50" s="2" t="s">
        <v>126</v>
      </c>
      <c r="F50" s="50"/>
      <c r="G50" s="15"/>
      <c r="H50" s="189">
        <f t="shared" si="0"/>
        <v>0</v>
      </c>
    </row>
    <row r="51" spans="1:8" ht="19.5" hidden="1" thickBot="1" x14ac:dyDescent="0.25">
      <c r="A51" s="97"/>
      <c r="B51" s="48"/>
      <c r="C51" s="48"/>
      <c r="D51" s="5"/>
      <c r="E51" s="15"/>
      <c r="F51" s="15"/>
      <c r="G51" s="15"/>
      <c r="H51" s="189">
        <f t="shared" si="0"/>
        <v>0</v>
      </c>
    </row>
    <row r="52" spans="1:8" ht="19.5" hidden="1" thickBot="1" x14ac:dyDescent="0.25">
      <c r="A52" s="97" t="s">
        <v>89</v>
      </c>
      <c r="B52" s="48"/>
      <c r="C52" s="48"/>
      <c r="D52" s="5"/>
      <c r="E52" s="15"/>
      <c r="F52" s="15"/>
      <c r="G52" s="15"/>
      <c r="H52" s="189">
        <f t="shared" si="0"/>
        <v>0</v>
      </c>
    </row>
    <row r="53" spans="1:8" ht="57" hidden="1" thickBot="1" x14ac:dyDescent="0.25">
      <c r="A53" s="97" t="s">
        <v>90</v>
      </c>
      <c r="B53" s="48">
        <v>200200</v>
      </c>
      <c r="C53" s="48"/>
      <c r="D53" s="212" t="s">
        <v>15</v>
      </c>
      <c r="E53" s="1" t="s">
        <v>59</v>
      </c>
      <c r="F53" s="15"/>
      <c r="G53" s="41"/>
      <c r="H53" s="189">
        <f t="shared" si="0"/>
        <v>0</v>
      </c>
    </row>
    <row r="54" spans="1:8" ht="19.5" hidden="1" thickBot="1" x14ac:dyDescent="0.25">
      <c r="A54" s="97"/>
      <c r="B54" s="48"/>
      <c r="C54" s="48"/>
      <c r="D54" s="206"/>
      <c r="E54" s="7"/>
      <c r="F54" s="41"/>
      <c r="G54" s="41"/>
      <c r="H54" s="189">
        <f t="shared" si="0"/>
        <v>0</v>
      </c>
    </row>
    <row r="55" spans="1:8" s="16" customFormat="1" ht="19.5" hidden="1" thickBot="1" x14ac:dyDescent="0.25">
      <c r="A55" s="97" t="s">
        <v>91</v>
      </c>
      <c r="B55" s="48"/>
      <c r="C55" s="48"/>
      <c r="D55" s="5"/>
      <c r="E55" s="2"/>
      <c r="F55" s="15"/>
      <c r="G55" s="15"/>
      <c r="H55" s="189">
        <f t="shared" si="0"/>
        <v>0</v>
      </c>
    </row>
    <row r="56" spans="1:8" s="16" customFormat="1" ht="55.5" hidden="1" customHeight="1" x14ac:dyDescent="0.2">
      <c r="A56" s="97" t="s">
        <v>92</v>
      </c>
      <c r="B56" s="48" t="s">
        <v>113</v>
      </c>
      <c r="C56" s="48" t="s">
        <v>23</v>
      </c>
      <c r="D56" s="5" t="s">
        <v>25</v>
      </c>
      <c r="E56" s="2" t="s">
        <v>158</v>
      </c>
      <c r="F56" s="15"/>
      <c r="G56" s="15"/>
      <c r="H56" s="189">
        <f t="shared" si="0"/>
        <v>0</v>
      </c>
    </row>
    <row r="57" spans="1:8" ht="38.25" hidden="1" thickBot="1" x14ac:dyDescent="0.25">
      <c r="A57" s="97" t="s">
        <v>92</v>
      </c>
      <c r="B57" s="48" t="s">
        <v>113</v>
      </c>
      <c r="C57" s="48" t="s">
        <v>23</v>
      </c>
      <c r="D57" s="5" t="s">
        <v>25</v>
      </c>
      <c r="E57" s="7" t="s">
        <v>67</v>
      </c>
      <c r="F57" s="15"/>
      <c r="G57" s="15"/>
      <c r="H57" s="189">
        <f t="shared" si="0"/>
        <v>0</v>
      </c>
    </row>
    <row r="58" spans="1:8" ht="38.25" hidden="1" thickBot="1" x14ac:dyDescent="0.25">
      <c r="A58" s="97" t="s">
        <v>92</v>
      </c>
      <c r="B58" s="48" t="s">
        <v>113</v>
      </c>
      <c r="C58" s="48" t="s">
        <v>23</v>
      </c>
      <c r="D58" s="5" t="s">
        <v>25</v>
      </c>
      <c r="E58" s="7" t="s">
        <v>70</v>
      </c>
      <c r="F58" s="15"/>
      <c r="G58" s="15"/>
      <c r="H58" s="189">
        <f t="shared" si="0"/>
        <v>0</v>
      </c>
    </row>
    <row r="59" spans="1:8" s="26" customFormat="1" ht="82.5" hidden="1" customHeight="1" x14ac:dyDescent="0.2">
      <c r="A59" s="97" t="s">
        <v>92</v>
      </c>
      <c r="B59" s="48" t="s">
        <v>113</v>
      </c>
      <c r="C59" s="48" t="s">
        <v>23</v>
      </c>
      <c r="D59" s="24" t="s">
        <v>25</v>
      </c>
      <c r="E59" s="25" t="s">
        <v>172</v>
      </c>
      <c r="F59" s="39"/>
      <c r="G59" s="52"/>
      <c r="H59" s="189">
        <f t="shared" si="0"/>
        <v>0</v>
      </c>
    </row>
    <row r="60" spans="1:8" ht="16.149999999999999" hidden="1" customHeight="1" thickBot="1" x14ac:dyDescent="0.25">
      <c r="A60" s="362"/>
      <c r="B60" s="49"/>
      <c r="C60" s="49"/>
      <c r="D60" s="213"/>
      <c r="E60" s="6"/>
      <c r="F60" s="50"/>
      <c r="G60" s="50"/>
      <c r="H60" s="189">
        <f t="shared" si="0"/>
        <v>0</v>
      </c>
    </row>
    <row r="61" spans="1:8" s="217" customFormat="1" ht="56.25" customHeight="1" thickBot="1" x14ac:dyDescent="0.25">
      <c r="A61" s="363" t="s">
        <v>188</v>
      </c>
      <c r="B61" s="214"/>
      <c r="C61" s="214"/>
      <c r="D61" s="215" t="s">
        <v>63</v>
      </c>
      <c r="E61" s="216"/>
      <c r="F61" s="53">
        <f>SUM(F62:F64)</f>
        <v>163350</v>
      </c>
      <c r="G61" s="53">
        <f>SUM(G62:G64)</f>
        <v>0</v>
      </c>
      <c r="H61" s="189">
        <f t="shared" si="0"/>
        <v>163350</v>
      </c>
    </row>
    <row r="62" spans="1:8" ht="58.5" hidden="1" customHeight="1" x14ac:dyDescent="0.2">
      <c r="A62" s="356">
        <v>1011090</v>
      </c>
      <c r="B62" s="218" t="s">
        <v>9</v>
      </c>
      <c r="C62" s="218" t="s">
        <v>52</v>
      </c>
      <c r="D62" s="219" t="s">
        <v>96</v>
      </c>
      <c r="E62" s="220" t="s">
        <v>127</v>
      </c>
      <c r="F62" s="54"/>
      <c r="G62" s="54"/>
      <c r="H62" s="189">
        <f t="shared" si="0"/>
        <v>0</v>
      </c>
    </row>
    <row r="63" spans="1:8" ht="27.75" hidden="1" customHeight="1" thickBot="1" x14ac:dyDescent="0.25">
      <c r="A63" s="364"/>
      <c r="B63" s="221" t="s">
        <v>64</v>
      </c>
      <c r="C63" s="221" t="s">
        <v>53</v>
      </c>
      <c r="D63" s="222" t="s">
        <v>65</v>
      </c>
      <c r="E63" s="117" t="s">
        <v>66</v>
      </c>
      <c r="F63" s="118"/>
      <c r="G63" s="118"/>
      <c r="H63" s="193">
        <f t="shared" si="0"/>
        <v>0</v>
      </c>
    </row>
    <row r="64" spans="1:8" ht="39.75" customHeight="1" x14ac:dyDescent="0.2">
      <c r="A64" s="390" t="s">
        <v>213</v>
      </c>
      <c r="B64" s="391" t="s">
        <v>214</v>
      </c>
      <c r="C64" s="391"/>
      <c r="D64" s="392" t="s">
        <v>212</v>
      </c>
      <c r="E64" s="393"/>
      <c r="F64" s="394">
        <f>F65+F66</f>
        <v>163350</v>
      </c>
      <c r="G64" s="394"/>
      <c r="H64" s="223">
        <f t="shared" si="0"/>
        <v>163350</v>
      </c>
    </row>
    <row r="65" spans="1:8" s="198" customFormat="1" ht="56.25" x14ac:dyDescent="0.2">
      <c r="A65" s="395" t="s">
        <v>380</v>
      </c>
      <c r="B65" s="86" t="s">
        <v>381</v>
      </c>
      <c r="C65" s="86" t="s">
        <v>53</v>
      </c>
      <c r="D65" s="396" t="s">
        <v>382</v>
      </c>
      <c r="E65" s="172" t="s">
        <v>510</v>
      </c>
      <c r="F65" s="397">
        <v>63350</v>
      </c>
      <c r="G65" s="397"/>
      <c r="H65" s="242">
        <f t="shared" si="0"/>
        <v>63350</v>
      </c>
    </row>
    <row r="66" spans="1:8" s="198" customFormat="1" ht="39.75" customHeight="1" thickBot="1" x14ac:dyDescent="0.25">
      <c r="A66" s="365" t="s">
        <v>380</v>
      </c>
      <c r="B66" s="224" t="s">
        <v>381</v>
      </c>
      <c r="C66" s="224" t="s">
        <v>53</v>
      </c>
      <c r="D66" s="225" t="s">
        <v>382</v>
      </c>
      <c r="E66" s="119" t="s">
        <v>344</v>
      </c>
      <c r="F66" s="120">
        <v>100000</v>
      </c>
      <c r="G66" s="121"/>
      <c r="H66" s="226">
        <f t="shared" si="0"/>
        <v>100000</v>
      </c>
    </row>
    <row r="67" spans="1:8" ht="57" thickBot="1" x14ac:dyDescent="0.4">
      <c r="A67" s="366" t="s">
        <v>189</v>
      </c>
      <c r="B67" s="227"/>
      <c r="C67" s="227"/>
      <c r="D67" s="228" t="s">
        <v>27</v>
      </c>
      <c r="E67" s="229"/>
      <c r="F67" s="116">
        <f>F72+F74+F83+F70</f>
        <v>20946248</v>
      </c>
      <c r="G67" s="116">
        <f>G72+G74+G83+G70</f>
        <v>200000</v>
      </c>
      <c r="H67" s="208">
        <f t="shared" si="0"/>
        <v>21146248</v>
      </c>
    </row>
    <row r="68" spans="1:8" ht="0.75" hidden="1" customHeight="1" x14ac:dyDescent="0.3">
      <c r="A68" s="299"/>
      <c r="B68" s="140" t="s">
        <v>28</v>
      </c>
      <c r="C68" s="140"/>
      <c r="D68" s="230" t="s">
        <v>29</v>
      </c>
      <c r="E68" s="69"/>
      <c r="F68" s="40"/>
      <c r="G68" s="40"/>
      <c r="H68" s="189">
        <f t="shared" si="0"/>
        <v>0</v>
      </c>
    </row>
    <row r="69" spans="1:8" ht="15.75" hidden="1" customHeight="1" x14ac:dyDescent="0.3">
      <c r="A69" s="101"/>
      <c r="B69" s="140" t="s">
        <v>30</v>
      </c>
      <c r="C69" s="140"/>
      <c r="D69" s="17" t="s">
        <v>31</v>
      </c>
      <c r="E69" s="69"/>
      <c r="F69" s="40"/>
      <c r="G69" s="40"/>
      <c r="H69" s="193">
        <f t="shared" si="0"/>
        <v>0</v>
      </c>
    </row>
    <row r="70" spans="1:8" ht="15.75" customHeight="1" x14ac:dyDescent="0.3">
      <c r="A70" s="101" t="s">
        <v>535</v>
      </c>
      <c r="B70" s="49" t="s">
        <v>298</v>
      </c>
      <c r="C70" s="49"/>
      <c r="D70" s="425" t="s">
        <v>413</v>
      </c>
      <c r="E70" s="69"/>
      <c r="F70" s="62">
        <f>F71</f>
        <v>12594559</v>
      </c>
      <c r="G70" s="62">
        <f>G71</f>
        <v>0</v>
      </c>
      <c r="H70" s="427">
        <f>F70+G70</f>
        <v>12594559</v>
      </c>
    </row>
    <row r="71" spans="1:8" s="198" customFormat="1" ht="75" x14ac:dyDescent="0.2">
      <c r="A71" s="426" t="s">
        <v>536</v>
      </c>
      <c r="B71" s="86" t="s">
        <v>300</v>
      </c>
      <c r="C71" s="86" t="s">
        <v>537</v>
      </c>
      <c r="D71" s="260" t="s">
        <v>302</v>
      </c>
      <c r="E71" s="205" t="s">
        <v>538</v>
      </c>
      <c r="F71" s="129">
        <v>12594559</v>
      </c>
      <c r="G71" s="129"/>
      <c r="H71" s="428"/>
    </row>
    <row r="72" spans="1:8" ht="41.25" customHeight="1" x14ac:dyDescent="0.2">
      <c r="A72" s="97" t="s">
        <v>222</v>
      </c>
      <c r="B72" s="49" t="s">
        <v>223</v>
      </c>
      <c r="C72" s="49"/>
      <c r="D72" s="19" t="s">
        <v>142</v>
      </c>
      <c r="E72" s="160"/>
      <c r="F72" s="62">
        <f>F73</f>
        <v>800000</v>
      </c>
      <c r="G72" s="63">
        <f>G73</f>
        <v>0</v>
      </c>
      <c r="H72" s="175">
        <f t="shared" si="0"/>
        <v>800000</v>
      </c>
    </row>
    <row r="73" spans="1:8" s="198" customFormat="1" ht="61.5" customHeight="1" x14ac:dyDescent="0.2">
      <c r="A73" s="361" t="s">
        <v>224</v>
      </c>
      <c r="B73" s="231" t="s">
        <v>225</v>
      </c>
      <c r="C73" s="232" t="s">
        <v>33</v>
      </c>
      <c r="D73" s="13" t="s">
        <v>227</v>
      </c>
      <c r="E73" s="6" t="s">
        <v>327</v>
      </c>
      <c r="F73" s="108">
        <v>800000</v>
      </c>
      <c r="G73" s="106"/>
      <c r="H73" s="132">
        <f t="shared" si="0"/>
        <v>800000</v>
      </c>
    </row>
    <row r="74" spans="1:8" s="16" customFormat="1" ht="37.5" x14ac:dyDescent="0.2">
      <c r="A74" s="97" t="s">
        <v>229</v>
      </c>
      <c r="B74" s="140" t="s">
        <v>226</v>
      </c>
      <c r="C74" s="140"/>
      <c r="D74" s="4" t="s">
        <v>228</v>
      </c>
      <c r="E74" s="7"/>
      <c r="F74" s="40">
        <f>F75+F76+F77+F78+F79+F80+F81+F82</f>
        <v>7551689</v>
      </c>
      <c r="G74" s="64"/>
      <c r="H74" s="175">
        <f>F74+G74</f>
        <v>7551689</v>
      </c>
    </row>
    <row r="75" spans="1:8" s="130" customFormat="1" ht="37.5" x14ac:dyDescent="0.2">
      <c r="A75" s="361" t="s">
        <v>383</v>
      </c>
      <c r="B75" s="141" t="s">
        <v>384</v>
      </c>
      <c r="C75" s="141" t="s">
        <v>33</v>
      </c>
      <c r="D75" s="233" t="s">
        <v>385</v>
      </c>
      <c r="E75" s="6" t="s">
        <v>324</v>
      </c>
      <c r="F75" s="122">
        <v>200000</v>
      </c>
      <c r="G75" s="123"/>
      <c r="H75" s="132">
        <f>F75+G75</f>
        <v>200000</v>
      </c>
    </row>
    <row r="76" spans="1:8" s="130" customFormat="1" ht="38.25" customHeight="1" x14ac:dyDescent="0.2">
      <c r="A76" s="361" t="s">
        <v>383</v>
      </c>
      <c r="B76" s="141" t="s">
        <v>384</v>
      </c>
      <c r="C76" s="141" t="s">
        <v>33</v>
      </c>
      <c r="D76" s="233" t="s">
        <v>385</v>
      </c>
      <c r="E76" s="6" t="s">
        <v>328</v>
      </c>
      <c r="F76" s="111">
        <v>3150000</v>
      </c>
      <c r="G76" s="124"/>
      <c r="H76" s="132">
        <f t="shared" ref="H76:H168" si="1">F76+G76</f>
        <v>3150000</v>
      </c>
    </row>
    <row r="77" spans="1:8" s="130" customFormat="1" ht="34.5" customHeight="1" x14ac:dyDescent="0.2">
      <c r="A77" s="361" t="s">
        <v>383</v>
      </c>
      <c r="B77" s="141" t="s">
        <v>384</v>
      </c>
      <c r="C77" s="141" t="s">
        <v>33</v>
      </c>
      <c r="D77" s="233" t="s">
        <v>385</v>
      </c>
      <c r="E77" s="7" t="s">
        <v>322</v>
      </c>
      <c r="F77" s="125">
        <v>100000</v>
      </c>
      <c r="G77" s="106"/>
      <c r="H77" s="132">
        <f t="shared" si="1"/>
        <v>100000</v>
      </c>
    </row>
    <row r="78" spans="1:8" s="130" customFormat="1" ht="39" customHeight="1" x14ac:dyDescent="0.2">
      <c r="A78" s="361" t="s">
        <v>383</v>
      </c>
      <c r="B78" s="141" t="s">
        <v>384</v>
      </c>
      <c r="C78" s="141" t="s">
        <v>33</v>
      </c>
      <c r="D78" s="233" t="s">
        <v>385</v>
      </c>
      <c r="E78" s="7" t="s">
        <v>483</v>
      </c>
      <c r="F78" s="125">
        <v>397689</v>
      </c>
      <c r="G78" s="106"/>
      <c r="H78" s="132">
        <f t="shared" si="1"/>
        <v>397689</v>
      </c>
    </row>
    <row r="79" spans="1:8" s="130" customFormat="1" ht="37.5" x14ac:dyDescent="0.2">
      <c r="A79" s="361" t="s">
        <v>383</v>
      </c>
      <c r="B79" s="141" t="s">
        <v>384</v>
      </c>
      <c r="C79" s="141" t="s">
        <v>33</v>
      </c>
      <c r="D79" s="233" t="s">
        <v>385</v>
      </c>
      <c r="E79" s="7" t="s">
        <v>326</v>
      </c>
      <c r="F79" s="125">
        <v>314886</v>
      </c>
      <c r="G79" s="106"/>
      <c r="H79" s="132">
        <f t="shared" si="1"/>
        <v>314886</v>
      </c>
    </row>
    <row r="80" spans="1:8" s="130" customFormat="1" ht="37.5" x14ac:dyDescent="0.2">
      <c r="A80" s="361" t="s">
        <v>383</v>
      </c>
      <c r="B80" s="141" t="s">
        <v>384</v>
      </c>
      <c r="C80" s="141" t="s">
        <v>33</v>
      </c>
      <c r="D80" s="233" t="s">
        <v>385</v>
      </c>
      <c r="E80" s="7" t="s">
        <v>323</v>
      </c>
      <c r="F80" s="125">
        <v>200000</v>
      </c>
      <c r="G80" s="106"/>
      <c r="H80" s="132">
        <f t="shared" si="1"/>
        <v>200000</v>
      </c>
    </row>
    <row r="81" spans="1:12" s="130" customFormat="1" ht="37.5" x14ac:dyDescent="0.2">
      <c r="A81" s="361" t="s">
        <v>383</v>
      </c>
      <c r="B81" s="141" t="s">
        <v>384</v>
      </c>
      <c r="C81" s="141" t="s">
        <v>33</v>
      </c>
      <c r="D81" s="233" t="s">
        <v>385</v>
      </c>
      <c r="E81" s="6" t="s">
        <v>325</v>
      </c>
      <c r="F81" s="126">
        <v>2229114</v>
      </c>
      <c r="G81" s="127"/>
      <c r="H81" s="132">
        <f t="shared" si="1"/>
        <v>2229114</v>
      </c>
    </row>
    <row r="82" spans="1:12" s="130" customFormat="1" ht="37.5" x14ac:dyDescent="0.2">
      <c r="A82" s="361" t="s">
        <v>383</v>
      </c>
      <c r="B82" s="141" t="s">
        <v>384</v>
      </c>
      <c r="C82" s="141" t="s">
        <v>33</v>
      </c>
      <c r="D82" s="233" t="s">
        <v>385</v>
      </c>
      <c r="E82" s="6" t="s">
        <v>532</v>
      </c>
      <c r="F82" s="419">
        <v>960000</v>
      </c>
      <c r="G82" s="420"/>
      <c r="H82" s="132">
        <f t="shared" si="1"/>
        <v>960000</v>
      </c>
    </row>
    <row r="83" spans="1:12" s="16" customFormat="1" ht="72.75" customHeight="1" thickBot="1" x14ac:dyDescent="0.25">
      <c r="A83" s="97" t="s">
        <v>516</v>
      </c>
      <c r="B83" s="49" t="s">
        <v>424</v>
      </c>
      <c r="C83" s="70" t="s">
        <v>17</v>
      </c>
      <c r="D83" s="90" t="s">
        <v>95</v>
      </c>
      <c r="E83" s="6" t="s">
        <v>517</v>
      </c>
      <c r="F83" s="62"/>
      <c r="G83" s="62">
        <v>200000</v>
      </c>
      <c r="H83" s="208">
        <f t="shared" si="1"/>
        <v>200000</v>
      </c>
    </row>
    <row r="84" spans="1:12" s="16" customFormat="1" ht="19.5" hidden="1" thickBot="1" x14ac:dyDescent="0.25">
      <c r="A84" s="361"/>
      <c r="B84" s="234"/>
      <c r="C84" s="235"/>
      <c r="D84" s="13"/>
      <c r="E84" s="6"/>
      <c r="F84" s="65"/>
      <c r="G84" s="41"/>
      <c r="H84" s="189">
        <f t="shared" si="1"/>
        <v>0</v>
      </c>
    </row>
    <row r="85" spans="1:12" s="16" customFormat="1" ht="57" hidden="1" thickBot="1" x14ac:dyDescent="0.25">
      <c r="A85" s="101"/>
      <c r="B85" s="140" t="s">
        <v>32</v>
      </c>
      <c r="C85" s="140"/>
      <c r="D85" s="5" t="s">
        <v>34</v>
      </c>
      <c r="E85" s="7" t="s">
        <v>35</v>
      </c>
      <c r="F85" s="40"/>
      <c r="G85" s="41"/>
      <c r="H85" s="189">
        <f t="shared" si="1"/>
        <v>0</v>
      </c>
    </row>
    <row r="86" spans="1:12" s="16" customFormat="1" ht="19.5" hidden="1" thickBot="1" x14ac:dyDescent="0.25">
      <c r="A86" s="362"/>
      <c r="B86" s="60"/>
      <c r="C86" s="60"/>
      <c r="D86" s="236"/>
      <c r="E86" s="6"/>
      <c r="F86" s="57"/>
      <c r="G86" s="57"/>
      <c r="H86" s="189">
        <f t="shared" si="1"/>
        <v>0</v>
      </c>
    </row>
    <row r="87" spans="1:12" s="26" customFormat="1" ht="57" hidden="1" thickBot="1" x14ac:dyDescent="0.25">
      <c r="A87" s="364"/>
      <c r="B87" s="61" t="s">
        <v>24</v>
      </c>
      <c r="C87" s="61" t="s">
        <v>23</v>
      </c>
      <c r="D87" s="237" t="s">
        <v>25</v>
      </c>
      <c r="E87" s="6" t="s">
        <v>61</v>
      </c>
      <c r="F87" s="65"/>
      <c r="G87" s="65"/>
      <c r="H87" s="189">
        <f t="shared" si="1"/>
        <v>0</v>
      </c>
    </row>
    <row r="88" spans="1:12" s="16" customFormat="1" ht="19.5" hidden="1" thickBot="1" x14ac:dyDescent="0.25">
      <c r="A88" s="97"/>
      <c r="B88" s="49"/>
      <c r="C88" s="49"/>
      <c r="D88" s="4"/>
      <c r="E88" s="6"/>
      <c r="F88" s="62"/>
      <c r="G88" s="62"/>
      <c r="H88" s="189">
        <f t="shared" si="1"/>
        <v>0</v>
      </c>
    </row>
    <row r="89" spans="1:12" s="16" customFormat="1" ht="19.5" hidden="1" thickBot="1" x14ac:dyDescent="0.25">
      <c r="A89" s="367"/>
      <c r="B89" s="49"/>
      <c r="C89" s="49"/>
      <c r="D89" s="201"/>
      <c r="E89" s="238"/>
      <c r="F89" s="62"/>
      <c r="G89" s="62"/>
      <c r="H89" s="193">
        <f t="shared" si="1"/>
        <v>0</v>
      </c>
    </row>
    <row r="90" spans="1:12" ht="57" thickBot="1" x14ac:dyDescent="0.25">
      <c r="A90" s="368" t="s">
        <v>190</v>
      </c>
      <c r="B90" s="239"/>
      <c r="C90" s="239"/>
      <c r="D90" s="186" t="s">
        <v>36</v>
      </c>
      <c r="E90" s="240"/>
      <c r="F90" s="128">
        <f>F91+F96+F98+F100+F102+F103+F105+F109+F110+F121</f>
        <v>7479498</v>
      </c>
      <c r="G90" s="128">
        <f>G91+G96+G98+G100+G102+G103+G105+G109+G110+G121</f>
        <v>250000</v>
      </c>
      <c r="H90" s="189">
        <f t="shared" si="1"/>
        <v>7729498</v>
      </c>
    </row>
    <row r="91" spans="1:12" ht="99.75" customHeight="1" x14ac:dyDescent="0.2">
      <c r="A91" s="356" t="s">
        <v>230</v>
      </c>
      <c r="B91" s="29" t="s">
        <v>150</v>
      </c>
      <c r="C91" s="241"/>
      <c r="D91" s="76" t="s">
        <v>231</v>
      </c>
      <c r="E91" s="37"/>
      <c r="F91" s="54">
        <f>SUM(F92:F95)</f>
        <v>1438000</v>
      </c>
      <c r="G91" s="54">
        <f>SUM(G92:G95)</f>
        <v>0</v>
      </c>
      <c r="H91" s="242">
        <f t="shared" si="1"/>
        <v>1438000</v>
      </c>
    </row>
    <row r="92" spans="1:12" s="198" customFormat="1" ht="56.25" x14ac:dyDescent="0.2">
      <c r="A92" s="361" t="s">
        <v>232</v>
      </c>
      <c r="B92" s="66" t="s">
        <v>151</v>
      </c>
      <c r="C92" s="243" t="s">
        <v>10</v>
      </c>
      <c r="D92" s="67" t="s">
        <v>233</v>
      </c>
      <c r="E92" s="433" t="s">
        <v>494</v>
      </c>
      <c r="F92" s="55">
        <v>190000</v>
      </c>
      <c r="G92" s="55"/>
      <c r="H92" s="175">
        <f t="shared" si="1"/>
        <v>190000</v>
      </c>
    </row>
    <row r="93" spans="1:12" s="198" customFormat="1" ht="37.5" x14ac:dyDescent="0.2">
      <c r="A93" s="361" t="s">
        <v>235</v>
      </c>
      <c r="B93" s="66" t="s">
        <v>234</v>
      </c>
      <c r="C93" s="243" t="s">
        <v>153</v>
      </c>
      <c r="D93" s="67" t="s">
        <v>154</v>
      </c>
      <c r="E93" s="433"/>
      <c r="F93" s="55">
        <v>12000</v>
      </c>
      <c r="G93" s="55"/>
      <c r="H93" s="175">
        <f t="shared" si="1"/>
        <v>12000</v>
      </c>
    </row>
    <row r="94" spans="1:12" s="198" customFormat="1" ht="60.75" customHeight="1" x14ac:dyDescent="0.2">
      <c r="A94" s="361" t="s">
        <v>236</v>
      </c>
      <c r="B94" s="66" t="s">
        <v>152</v>
      </c>
      <c r="C94" s="243" t="s">
        <v>153</v>
      </c>
      <c r="D94" s="67" t="s">
        <v>237</v>
      </c>
      <c r="E94" s="433"/>
      <c r="F94" s="55">
        <v>323000</v>
      </c>
      <c r="G94" s="55"/>
      <c r="H94" s="175">
        <f t="shared" si="1"/>
        <v>323000</v>
      </c>
    </row>
    <row r="95" spans="1:12" s="198" customFormat="1" ht="56.25" x14ac:dyDescent="0.2">
      <c r="A95" s="361" t="s">
        <v>239</v>
      </c>
      <c r="B95" s="66" t="s">
        <v>238</v>
      </c>
      <c r="C95" s="243" t="s">
        <v>153</v>
      </c>
      <c r="D95" s="67" t="s">
        <v>155</v>
      </c>
      <c r="E95" s="433"/>
      <c r="F95" s="55">
        <v>913000</v>
      </c>
      <c r="G95" s="55"/>
      <c r="H95" s="175">
        <f t="shared" si="1"/>
        <v>913000</v>
      </c>
    </row>
    <row r="96" spans="1:12" s="16" customFormat="1" ht="25.5" customHeight="1" x14ac:dyDescent="0.3">
      <c r="A96" s="97" t="s">
        <v>395</v>
      </c>
      <c r="B96" s="60" t="s">
        <v>396</v>
      </c>
      <c r="C96" s="60"/>
      <c r="D96" s="244" t="s">
        <v>254</v>
      </c>
      <c r="E96" s="433"/>
      <c r="F96" s="39">
        <f>F97</f>
        <v>500000</v>
      </c>
      <c r="G96" s="39">
        <v>250000</v>
      </c>
      <c r="H96" s="175">
        <f t="shared" si="1"/>
        <v>750000</v>
      </c>
      <c r="I96" s="245"/>
      <c r="J96" s="246"/>
      <c r="K96" s="135"/>
      <c r="L96" s="247"/>
    </row>
    <row r="97" spans="1:12" s="130" customFormat="1" ht="44.25" customHeight="1" x14ac:dyDescent="0.3">
      <c r="A97" s="369" t="s">
        <v>397</v>
      </c>
      <c r="B97" s="232" t="s">
        <v>398</v>
      </c>
      <c r="C97" s="232" t="s">
        <v>9</v>
      </c>
      <c r="D97" s="248" t="s">
        <v>399</v>
      </c>
      <c r="E97" s="434"/>
      <c r="F97" s="129">
        <v>500000</v>
      </c>
      <c r="G97" s="129">
        <v>250000</v>
      </c>
      <c r="H97" s="132">
        <f t="shared" si="1"/>
        <v>750000</v>
      </c>
      <c r="I97" s="133"/>
      <c r="J97" s="134"/>
      <c r="K97" s="135"/>
      <c r="L97" s="136"/>
    </row>
    <row r="98" spans="1:12" s="16" customFormat="1" ht="37.5" customHeight="1" x14ac:dyDescent="0.3">
      <c r="A98" s="356" t="s">
        <v>240</v>
      </c>
      <c r="B98" s="49" t="s">
        <v>241</v>
      </c>
      <c r="C98" s="49"/>
      <c r="D98" s="96" t="s">
        <v>144</v>
      </c>
      <c r="E98" s="249"/>
      <c r="F98" s="30">
        <f>SUM(F99)</f>
        <v>40000</v>
      </c>
      <c r="G98" s="30">
        <f>SUM(G99)</f>
        <v>0</v>
      </c>
      <c r="H98" s="175">
        <f t="shared" si="1"/>
        <v>40000</v>
      </c>
    </row>
    <row r="99" spans="1:12" s="130" customFormat="1" ht="75" x14ac:dyDescent="0.3">
      <c r="A99" s="361" t="s">
        <v>244</v>
      </c>
      <c r="B99" s="112" t="s">
        <v>243</v>
      </c>
      <c r="C99" s="112" t="s">
        <v>38</v>
      </c>
      <c r="D99" s="11" t="s">
        <v>242</v>
      </c>
      <c r="E99" s="138" t="s">
        <v>362</v>
      </c>
      <c r="F99" s="39">
        <v>40000</v>
      </c>
      <c r="G99" s="39"/>
      <c r="H99" s="175">
        <f t="shared" si="1"/>
        <v>40000</v>
      </c>
    </row>
    <row r="100" spans="1:12" s="16" customFormat="1" ht="37.5" x14ac:dyDescent="0.3">
      <c r="A100" s="97" t="s">
        <v>246</v>
      </c>
      <c r="B100" s="60" t="s">
        <v>143</v>
      </c>
      <c r="C100" s="60"/>
      <c r="D100" s="3" t="s">
        <v>134</v>
      </c>
      <c r="E100" s="138"/>
      <c r="F100" s="39">
        <f>SUM(F101)</f>
        <v>87000</v>
      </c>
      <c r="G100" s="39">
        <f>SUM(G101)</f>
        <v>0</v>
      </c>
      <c r="H100" s="175">
        <f t="shared" si="1"/>
        <v>87000</v>
      </c>
    </row>
    <row r="101" spans="1:12" s="130" customFormat="1" ht="45.75" customHeight="1" x14ac:dyDescent="0.2">
      <c r="A101" s="361" t="s">
        <v>245</v>
      </c>
      <c r="B101" s="195" t="s">
        <v>217</v>
      </c>
      <c r="C101" s="195" t="s">
        <v>38</v>
      </c>
      <c r="D101" s="20" t="s">
        <v>135</v>
      </c>
      <c r="E101" s="25" t="s">
        <v>335</v>
      </c>
      <c r="F101" s="39">
        <v>87000</v>
      </c>
      <c r="G101" s="39"/>
      <c r="H101" s="175">
        <f t="shared" si="1"/>
        <v>87000</v>
      </c>
    </row>
    <row r="102" spans="1:12" s="16" customFormat="1" ht="115.15" customHeight="1" x14ac:dyDescent="0.2">
      <c r="A102" s="97" t="s">
        <v>247</v>
      </c>
      <c r="B102" s="48" t="s">
        <v>114</v>
      </c>
      <c r="C102" s="48" t="s">
        <v>38</v>
      </c>
      <c r="D102" s="5" t="s">
        <v>98</v>
      </c>
      <c r="E102" s="25" t="s">
        <v>332</v>
      </c>
      <c r="F102" s="39">
        <v>992000</v>
      </c>
      <c r="G102" s="39"/>
      <c r="H102" s="175">
        <f t="shared" si="1"/>
        <v>992000</v>
      </c>
    </row>
    <row r="103" spans="1:12" s="16" customFormat="1" ht="137.44999999999999" customHeight="1" x14ac:dyDescent="0.2">
      <c r="A103" s="370" t="s">
        <v>248</v>
      </c>
      <c r="B103" s="61" t="s">
        <v>131</v>
      </c>
      <c r="C103" s="39">
        <v>1010</v>
      </c>
      <c r="D103" s="9" t="s">
        <v>386</v>
      </c>
      <c r="E103" s="250" t="s">
        <v>388</v>
      </c>
      <c r="F103" s="39">
        <v>1108900</v>
      </c>
      <c r="G103" s="39">
        <f>SUM(G104)</f>
        <v>0</v>
      </c>
      <c r="H103" s="175">
        <f t="shared" si="1"/>
        <v>1108900</v>
      </c>
    </row>
    <row r="104" spans="1:12" s="130" customFormat="1" ht="94.15" hidden="1" customHeight="1" x14ac:dyDescent="0.2">
      <c r="A104" s="371" t="s">
        <v>249</v>
      </c>
      <c r="B104" s="141" t="s">
        <v>250</v>
      </c>
      <c r="C104" s="141" t="s">
        <v>39</v>
      </c>
      <c r="D104" s="233" t="s">
        <v>251</v>
      </c>
      <c r="E104" s="137" t="s">
        <v>387</v>
      </c>
      <c r="F104" s="39"/>
      <c r="G104" s="39"/>
      <c r="H104" s="175">
        <f t="shared" si="1"/>
        <v>0</v>
      </c>
    </row>
    <row r="105" spans="1:12" s="16" customFormat="1" ht="42" customHeight="1" x14ac:dyDescent="0.2">
      <c r="A105" s="101" t="s">
        <v>389</v>
      </c>
      <c r="B105" s="60" t="s">
        <v>390</v>
      </c>
      <c r="C105" s="60"/>
      <c r="D105" s="9" t="s">
        <v>82</v>
      </c>
      <c r="E105" s="251"/>
      <c r="F105" s="39">
        <f>F107+F108</f>
        <v>199600</v>
      </c>
      <c r="G105" s="39">
        <f>G107+G108</f>
        <v>0</v>
      </c>
      <c r="H105" s="175">
        <f t="shared" si="1"/>
        <v>199600</v>
      </c>
    </row>
    <row r="106" spans="1:12" s="130" customFormat="1" ht="37.5" hidden="1" customHeight="1" x14ac:dyDescent="0.3">
      <c r="A106" s="361">
        <v>1513201</v>
      </c>
      <c r="B106" s="112" t="s">
        <v>116</v>
      </c>
      <c r="C106" s="112" t="s">
        <v>10</v>
      </c>
      <c r="D106" s="11" t="s">
        <v>37</v>
      </c>
      <c r="E106" s="138"/>
      <c r="F106" s="39"/>
      <c r="G106" s="39"/>
      <c r="H106" s="175">
        <f t="shared" si="1"/>
        <v>0</v>
      </c>
    </row>
    <row r="107" spans="1:12" s="16" customFormat="1" ht="75" x14ac:dyDescent="0.3">
      <c r="A107" s="361" t="s">
        <v>391</v>
      </c>
      <c r="B107" s="112" t="s">
        <v>392</v>
      </c>
      <c r="C107" s="112" t="s">
        <v>10</v>
      </c>
      <c r="D107" s="252" t="s">
        <v>408</v>
      </c>
      <c r="E107" s="25" t="s">
        <v>405</v>
      </c>
      <c r="F107" s="39">
        <v>100000</v>
      </c>
      <c r="G107" s="39"/>
      <c r="H107" s="175">
        <f>F107+G107</f>
        <v>100000</v>
      </c>
      <c r="I107" s="245"/>
      <c r="J107" s="246"/>
      <c r="K107" s="135"/>
      <c r="L107" s="247"/>
    </row>
    <row r="108" spans="1:12" s="16" customFormat="1" ht="75" x14ac:dyDescent="0.3">
      <c r="A108" s="361" t="s">
        <v>391</v>
      </c>
      <c r="B108" s="112" t="s">
        <v>392</v>
      </c>
      <c r="C108" s="112" t="s">
        <v>10</v>
      </c>
      <c r="D108" s="252" t="s">
        <v>408</v>
      </c>
      <c r="E108" s="253" t="s">
        <v>337</v>
      </c>
      <c r="F108" s="39">
        <v>99600</v>
      </c>
      <c r="G108" s="39"/>
      <c r="H108" s="175">
        <f>F108+G108</f>
        <v>99600</v>
      </c>
    </row>
    <row r="109" spans="1:12" s="16" customFormat="1" ht="39.75" customHeight="1" x14ac:dyDescent="0.2">
      <c r="A109" s="372" t="s">
        <v>393</v>
      </c>
      <c r="B109" s="61" t="s">
        <v>394</v>
      </c>
      <c r="C109" s="61" t="s">
        <v>77</v>
      </c>
      <c r="D109" s="203" t="s">
        <v>99</v>
      </c>
      <c r="E109" s="131" t="s">
        <v>329</v>
      </c>
      <c r="F109" s="44">
        <v>352000</v>
      </c>
      <c r="G109" s="39"/>
      <c r="H109" s="175">
        <f>F109+G109</f>
        <v>352000</v>
      </c>
    </row>
    <row r="110" spans="1:12" s="130" customFormat="1" ht="30.75" customHeight="1" x14ac:dyDescent="0.3">
      <c r="A110" s="97" t="s">
        <v>395</v>
      </c>
      <c r="B110" s="60" t="s">
        <v>396</v>
      </c>
      <c r="C110" s="60"/>
      <c r="D110" s="254" t="s">
        <v>254</v>
      </c>
      <c r="E110" s="38"/>
      <c r="F110" s="55">
        <f>F112+F113+F114+F115+F117+F118+F119+F120</f>
        <v>2661998</v>
      </c>
      <c r="G110" s="55"/>
      <c r="H110" s="175">
        <f t="shared" si="1"/>
        <v>2661998</v>
      </c>
      <c r="I110" s="196"/>
    </row>
    <row r="111" spans="1:12" s="16" customFormat="1" ht="30" hidden="1" customHeight="1" x14ac:dyDescent="0.3">
      <c r="A111" s="97" t="s">
        <v>252</v>
      </c>
      <c r="B111" s="60" t="s">
        <v>253</v>
      </c>
      <c r="C111" s="60" t="s">
        <v>9</v>
      </c>
      <c r="D111" s="254" t="s">
        <v>254</v>
      </c>
      <c r="E111" s="131"/>
      <c r="F111" s="39">
        <f>SUM(F114+F115+F116+F117+F118+F107+F108+F96+F119)</f>
        <v>2907598</v>
      </c>
      <c r="G111" s="39">
        <f>SUM(G114+G115+G116+G117+G118+G107+G108+G96+G119)</f>
        <v>250000</v>
      </c>
      <c r="H111" s="175">
        <f t="shared" si="1"/>
        <v>3157598</v>
      </c>
    </row>
    <row r="112" spans="1:12" s="130" customFormat="1" ht="35.25" customHeight="1" x14ac:dyDescent="0.3">
      <c r="A112" s="361" t="s">
        <v>397</v>
      </c>
      <c r="B112" s="112" t="s">
        <v>398</v>
      </c>
      <c r="C112" s="112" t="s">
        <v>9</v>
      </c>
      <c r="D112" s="11" t="s">
        <v>399</v>
      </c>
      <c r="E112" s="131" t="s">
        <v>336</v>
      </c>
      <c r="F112" s="129">
        <v>99000</v>
      </c>
      <c r="G112" s="129"/>
      <c r="H112" s="132">
        <f t="shared" si="1"/>
        <v>99000</v>
      </c>
    </row>
    <row r="113" spans="1:12" s="130" customFormat="1" ht="37.5" x14ac:dyDescent="0.2">
      <c r="A113" s="361" t="s">
        <v>397</v>
      </c>
      <c r="B113" s="112" t="s">
        <v>398</v>
      </c>
      <c r="C113" s="112" t="s">
        <v>9</v>
      </c>
      <c r="D113" s="33" t="s">
        <v>399</v>
      </c>
      <c r="E113" s="131" t="s">
        <v>463</v>
      </c>
      <c r="F113" s="129">
        <v>130000</v>
      </c>
      <c r="G113" s="129"/>
      <c r="H113" s="132">
        <f t="shared" si="1"/>
        <v>130000</v>
      </c>
    </row>
    <row r="114" spans="1:12" s="130" customFormat="1" ht="75" x14ac:dyDescent="0.25">
      <c r="A114" s="361" t="s">
        <v>397</v>
      </c>
      <c r="B114" s="112" t="s">
        <v>398</v>
      </c>
      <c r="C114" s="112" t="s">
        <v>9</v>
      </c>
      <c r="D114" s="33" t="s">
        <v>399</v>
      </c>
      <c r="E114" s="131" t="s">
        <v>331</v>
      </c>
      <c r="F114" s="129">
        <v>190000</v>
      </c>
      <c r="G114" s="129"/>
      <c r="H114" s="132">
        <f t="shared" si="1"/>
        <v>190000</v>
      </c>
      <c r="I114" s="133"/>
      <c r="J114" s="134"/>
      <c r="K114" s="135"/>
      <c r="L114" s="136"/>
    </row>
    <row r="115" spans="1:12" s="130" customFormat="1" ht="37.5" x14ac:dyDescent="0.3">
      <c r="A115" s="361" t="s">
        <v>397</v>
      </c>
      <c r="B115" s="112" t="s">
        <v>398</v>
      </c>
      <c r="C115" s="112" t="s">
        <v>9</v>
      </c>
      <c r="D115" s="11" t="s">
        <v>399</v>
      </c>
      <c r="E115" s="137" t="s">
        <v>330</v>
      </c>
      <c r="F115" s="129">
        <v>1550000</v>
      </c>
      <c r="G115" s="129"/>
      <c r="H115" s="132">
        <f t="shared" si="1"/>
        <v>1550000</v>
      </c>
      <c r="I115" s="133"/>
      <c r="J115" s="134"/>
      <c r="K115" s="135"/>
      <c r="L115" s="136"/>
    </row>
    <row r="116" spans="1:12" s="130" customFormat="1" ht="37.5" hidden="1" x14ac:dyDescent="0.3">
      <c r="A116" s="361" t="s">
        <v>252</v>
      </c>
      <c r="B116" s="112" t="s">
        <v>253</v>
      </c>
      <c r="C116" s="112" t="s">
        <v>9</v>
      </c>
      <c r="D116" s="11" t="s">
        <v>399</v>
      </c>
      <c r="E116" s="25" t="s">
        <v>128</v>
      </c>
      <c r="F116" s="129"/>
      <c r="G116" s="129"/>
      <c r="H116" s="132">
        <f t="shared" si="1"/>
        <v>0</v>
      </c>
      <c r="I116" s="133"/>
      <c r="J116" s="134"/>
      <c r="K116" s="135"/>
      <c r="L116" s="136"/>
    </row>
    <row r="117" spans="1:12" s="130" customFormat="1" ht="37.5" x14ac:dyDescent="0.3">
      <c r="A117" s="361" t="s">
        <v>397</v>
      </c>
      <c r="B117" s="112" t="s">
        <v>398</v>
      </c>
      <c r="C117" s="112" t="s">
        <v>9</v>
      </c>
      <c r="D117" s="11" t="s">
        <v>399</v>
      </c>
      <c r="E117" s="25" t="s">
        <v>334</v>
      </c>
      <c r="F117" s="129">
        <v>100000</v>
      </c>
      <c r="G117" s="129"/>
      <c r="H117" s="132">
        <f t="shared" si="1"/>
        <v>100000</v>
      </c>
      <c r="I117" s="133"/>
      <c r="J117" s="134"/>
      <c r="K117" s="135"/>
      <c r="L117" s="136"/>
    </row>
    <row r="118" spans="1:12" s="130" customFormat="1" ht="37.5" x14ac:dyDescent="0.3">
      <c r="A118" s="361" t="s">
        <v>397</v>
      </c>
      <c r="B118" s="112" t="s">
        <v>398</v>
      </c>
      <c r="C118" s="112" t="s">
        <v>9</v>
      </c>
      <c r="D118" s="11" t="s">
        <v>399</v>
      </c>
      <c r="E118" s="25" t="s">
        <v>333</v>
      </c>
      <c r="F118" s="129">
        <v>168000</v>
      </c>
      <c r="G118" s="129"/>
      <c r="H118" s="132">
        <f t="shared" si="1"/>
        <v>168000</v>
      </c>
      <c r="I118" s="133"/>
      <c r="J118" s="134"/>
      <c r="K118" s="135"/>
      <c r="L118" s="136"/>
    </row>
    <row r="119" spans="1:12" s="130" customFormat="1" ht="42" customHeight="1" x14ac:dyDescent="0.3">
      <c r="A119" s="361" t="s">
        <v>397</v>
      </c>
      <c r="B119" s="112" t="s">
        <v>398</v>
      </c>
      <c r="C119" s="112" t="s">
        <v>9</v>
      </c>
      <c r="D119" s="11" t="s">
        <v>399</v>
      </c>
      <c r="E119" s="38" t="s">
        <v>338</v>
      </c>
      <c r="F119" s="129">
        <v>199998</v>
      </c>
      <c r="G119" s="129"/>
      <c r="H119" s="132">
        <f t="shared" si="1"/>
        <v>199998</v>
      </c>
    </row>
    <row r="120" spans="1:12" s="130" customFormat="1" ht="37.5" x14ac:dyDescent="0.3">
      <c r="A120" s="361" t="s">
        <v>397</v>
      </c>
      <c r="B120" s="112" t="s">
        <v>398</v>
      </c>
      <c r="C120" s="112" t="s">
        <v>9</v>
      </c>
      <c r="D120" s="11" t="s">
        <v>399</v>
      </c>
      <c r="E120" s="138" t="s">
        <v>358</v>
      </c>
      <c r="F120" s="32">
        <v>225000</v>
      </c>
      <c r="G120" s="32"/>
      <c r="H120" s="132">
        <f t="shared" si="1"/>
        <v>225000</v>
      </c>
    </row>
    <row r="121" spans="1:12" s="16" customFormat="1" ht="18.75" x14ac:dyDescent="0.3">
      <c r="A121" s="98" t="s">
        <v>428</v>
      </c>
      <c r="B121" s="60" t="s">
        <v>203</v>
      </c>
      <c r="C121" s="60"/>
      <c r="D121" s="157" t="s">
        <v>205</v>
      </c>
      <c r="E121" s="34"/>
      <c r="F121" s="39">
        <f>F122</f>
        <v>100000</v>
      </c>
      <c r="G121" s="39">
        <f>G122</f>
        <v>0</v>
      </c>
      <c r="H121" s="132">
        <f t="shared" si="1"/>
        <v>100000</v>
      </c>
    </row>
    <row r="122" spans="1:12" s="130" customFormat="1" ht="113.25" thickBot="1" x14ac:dyDescent="0.25">
      <c r="A122" s="373" t="s">
        <v>429</v>
      </c>
      <c r="B122" s="112" t="s">
        <v>204</v>
      </c>
      <c r="C122" s="112" t="s">
        <v>17</v>
      </c>
      <c r="D122" s="33" t="s">
        <v>430</v>
      </c>
      <c r="E122" s="158" t="s">
        <v>319</v>
      </c>
      <c r="F122" s="139">
        <v>100000</v>
      </c>
      <c r="G122" s="122"/>
      <c r="H122" s="255">
        <f t="shared" si="1"/>
        <v>100000</v>
      </c>
    </row>
    <row r="123" spans="1:12" s="259" customFormat="1" ht="56.25" x14ac:dyDescent="0.25">
      <c r="A123" s="374" t="s">
        <v>191</v>
      </c>
      <c r="B123" s="256"/>
      <c r="C123" s="256"/>
      <c r="D123" s="257" t="s">
        <v>179</v>
      </c>
      <c r="E123" s="258"/>
      <c r="F123" s="149">
        <f>F124+F125</f>
        <v>270000</v>
      </c>
      <c r="G123" s="149">
        <f>G124+G125</f>
        <v>600000</v>
      </c>
      <c r="H123" s="193">
        <f t="shared" si="1"/>
        <v>870000</v>
      </c>
    </row>
    <row r="124" spans="1:12" s="259" customFormat="1" ht="131.25" x14ac:dyDescent="0.25">
      <c r="A124" s="375" t="s">
        <v>426</v>
      </c>
      <c r="B124" s="61" t="s">
        <v>68</v>
      </c>
      <c r="C124" s="86" t="s">
        <v>50</v>
      </c>
      <c r="D124" s="173" t="s">
        <v>427</v>
      </c>
      <c r="E124" s="174" t="s">
        <v>464</v>
      </c>
      <c r="F124" s="39">
        <v>220000</v>
      </c>
      <c r="G124" s="39">
        <v>600000</v>
      </c>
      <c r="H124" s="175">
        <f t="shared" si="1"/>
        <v>820000</v>
      </c>
    </row>
    <row r="125" spans="1:12" s="194" customFormat="1" ht="37.5" x14ac:dyDescent="0.3">
      <c r="A125" s="375" t="s">
        <v>255</v>
      </c>
      <c r="B125" s="155" t="s">
        <v>180</v>
      </c>
      <c r="C125" s="61"/>
      <c r="D125" s="156" t="s">
        <v>181</v>
      </c>
      <c r="E125" s="260"/>
      <c r="F125" s="39">
        <f>F126</f>
        <v>50000</v>
      </c>
      <c r="G125" s="39">
        <f>G126</f>
        <v>0</v>
      </c>
      <c r="H125" s="175">
        <f t="shared" si="1"/>
        <v>50000</v>
      </c>
    </row>
    <row r="126" spans="1:12" s="194" customFormat="1" ht="75.75" thickBot="1" x14ac:dyDescent="0.35">
      <c r="A126" s="376" t="s">
        <v>256</v>
      </c>
      <c r="B126" s="150" t="s">
        <v>182</v>
      </c>
      <c r="C126" s="151" t="s">
        <v>38</v>
      </c>
      <c r="D126" s="152" t="s">
        <v>183</v>
      </c>
      <c r="E126" s="153" t="s">
        <v>339</v>
      </c>
      <c r="F126" s="154">
        <v>50000</v>
      </c>
      <c r="G126" s="154"/>
      <c r="H126" s="261">
        <f t="shared" si="1"/>
        <v>50000</v>
      </c>
    </row>
    <row r="127" spans="1:12" ht="38.25" thickBot="1" x14ac:dyDescent="0.4">
      <c r="A127" s="368" t="s">
        <v>193</v>
      </c>
      <c r="B127" s="239"/>
      <c r="C127" s="239"/>
      <c r="D127" s="186" t="s">
        <v>47</v>
      </c>
      <c r="E127" s="262"/>
      <c r="F127" s="56">
        <f>F128</f>
        <v>2500000</v>
      </c>
      <c r="G127" s="56">
        <f>SUM(G128+G130+G131+G132)</f>
        <v>0</v>
      </c>
      <c r="H127" s="189">
        <f t="shared" ref="H127:H144" si="2">F127+G127</f>
        <v>2500000</v>
      </c>
    </row>
    <row r="128" spans="1:12" s="16" customFormat="1" ht="41.25" customHeight="1" x14ac:dyDescent="0.2">
      <c r="A128" s="299" t="s">
        <v>287</v>
      </c>
      <c r="B128" s="140" t="s">
        <v>286</v>
      </c>
      <c r="C128" s="140"/>
      <c r="D128" s="4" t="s">
        <v>288</v>
      </c>
      <c r="E128" s="137"/>
      <c r="F128" s="30">
        <f>F129+F130+F131+F132</f>
        <v>2500000</v>
      </c>
      <c r="G128" s="30"/>
      <c r="H128" s="242">
        <f t="shared" si="2"/>
        <v>2500000</v>
      </c>
    </row>
    <row r="129" spans="1:8" s="130" customFormat="1" ht="41.25" customHeight="1" x14ac:dyDescent="0.2">
      <c r="A129" s="371" t="s">
        <v>400</v>
      </c>
      <c r="B129" s="141" t="s">
        <v>401</v>
      </c>
      <c r="C129" s="141" t="s">
        <v>48</v>
      </c>
      <c r="D129" s="233" t="s">
        <v>402</v>
      </c>
      <c r="E129" s="137" t="s">
        <v>363</v>
      </c>
      <c r="F129" s="139">
        <v>2000000</v>
      </c>
      <c r="G129" s="139"/>
      <c r="H129" s="263">
        <f t="shared" si="2"/>
        <v>2000000</v>
      </c>
    </row>
    <row r="130" spans="1:8" s="130" customFormat="1" ht="56.25" x14ac:dyDescent="0.2">
      <c r="A130" s="371" t="s">
        <v>400</v>
      </c>
      <c r="B130" s="141" t="s">
        <v>401</v>
      </c>
      <c r="C130" s="195" t="s">
        <v>48</v>
      </c>
      <c r="D130" s="233" t="s">
        <v>402</v>
      </c>
      <c r="E130" s="38" t="s">
        <v>414</v>
      </c>
      <c r="F130" s="129">
        <v>150000</v>
      </c>
      <c r="G130" s="129"/>
      <c r="H130" s="132">
        <f t="shared" si="2"/>
        <v>150000</v>
      </c>
    </row>
    <row r="131" spans="1:8" s="130" customFormat="1" ht="40.5" customHeight="1" x14ac:dyDescent="0.2">
      <c r="A131" s="371" t="s">
        <v>400</v>
      </c>
      <c r="B131" s="141" t="s">
        <v>401</v>
      </c>
      <c r="C131" s="195" t="s">
        <v>48</v>
      </c>
      <c r="D131" s="233" t="s">
        <v>402</v>
      </c>
      <c r="E131" s="38" t="s">
        <v>365</v>
      </c>
      <c r="F131" s="129">
        <v>300000</v>
      </c>
      <c r="G131" s="129"/>
      <c r="H131" s="132">
        <f t="shared" si="2"/>
        <v>300000</v>
      </c>
    </row>
    <row r="132" spans="1:8" s="130" customFormat="1" ht="57" thickBot="1" x14ac:dyDescent="0.25">
      <c r="A132" s="377" t="s">
        <v>400</v>
      </c>
      <c r="B132" s="142" t="s">
        <v>401</v>
      </c>
      <c r="C132" s="112" t="s">
        <v>48</v>
      </c>
      <c r="D132" s="233" t="s">
        <v>402</v>
      </c>
      <c r="E132" s="264" t="s">
        <v>364</v>
      </c>
      <c r="F132" s="32">
        <v>50000</v>
      </c>
      <c r="G132" s="32"/>
      <c r="H132" s="265">
        <f t="shared" si="2"/>
        <v>50000</v>
      </c>
    </row>
    <row r="133" spans="1:8" ht="60.75" customHeight="1" thickBot="1" x14ac:dyDescent="0.4">
      <c r="A133" s="368" t="s">
        <v>93</v>
      </c>
      <c r="B133" s="239"/>
      <c r="C133" s="266"/>
      <c r="D133" s="267" t="s">
        <v>26</v>
      </c>
      <c r="E133" s="262"/>
      <c r="F133" s="56">
        <f>F134+F138+F141+F143</f>
        <v>783000</v>
      </c>
      <c r="G133" s="56">
        <f>G134+G138+G141</f>
        <v>0</v>
      </c>
      <c r="H133" s="189">
        <f t="shared" si="2"/>
        <v>783000</v>
      </c>
    </row>
    <row r="134" spans="1:8" ht="37.5" x14ac:dyDescent="0.2">
      <c r="A134" s="356" t="s">
        <v>215</v>
      </c>
      <c r="B134" s="140" t="s">
        <v>143</v>
      </c>
      <c r="C134" s="140"/>
      <c r="D134" s="230" t="s">
        <v>134</v>
      </c>
      <c r="E134" s="268"/>
      <c r="F134" s="14">
        <f>F135+F136+F137</f>
        <v>283000</v>
      </c>
      <c r="G134" s="35">
        <f>G135+G136+G137</f>
        <v>0</v>
      </c>
      <c r="H134" s="242">
        <f t="shared" si="2"/>
        <v>283000</v>
      </c>
    </row>
    <row r="135" spans="1:8" s="199" customFormat="1" ht="62.25" customHeight="1" x14ac:dyDescent="0.2">
      <c r="A135" s="361" t="s">
        <v>216</v>
      </c>
      <c r="B135" s="195" t="s">
        <v>217</v>
      </c>
      <c r="C135" s="195" t="s">
        <v>38</v>
      </c>
      <c r="D135" s="20" t="s">
        <v>135</v>
      </c>
      <c r="E135" s="7" t="s">
        <v>406</v>
      </c>
      <c r="F135" s="42">
        <v>103000</v>
      </c>
      <c r="G135" s="45"/>
      <c r="H135" s="132">
        <f t="shared" si="2"/>
        <v>103000</v>
      </c>
    </row>
    <row r="136" spans="1:8" s="199" customFormat="1" ht="42" customHeight="1" x14ac:dyDescent="0.2">
      <c r="A136" s="361" t="s">
        <v>216</v>
      </c>
      <c r="B136" s="195" t="s">
        <v>217</v>
      </c>
      <c r="C136" s="195" t="s">
        <v>38</v>
      </c>
      <c r="D136" s="20" t="s">
        <v>135</v>
      </c>
      <c r="E136" s="6" t="s">
        <v>407</v>
      </c>
      <c r="F136" s="107">
        <v>30000</v>
      </c>
      <c r="G136" s="109"/>
      <c r="H136" s="132">
        <f t="shared" si="2"/>
        <v>30000</v>
      </c>
    </row>
    <row r="137" spans="1:8" s="199" customFormat="1" ht="37.5" x14ac:dyDescent="0.2">
      <c r="A137" s="361" t="s">
        <v>216</v>
      </c>
      <c r="B137" s="195" t="s">
        <v>217</v>
      </c>
      <c r="C137" s="195" t="s">
        <v>38</v>
      </c>
      <c r="D137" s="20" t="s">
        <v>135</v>
      </c>
      <c r="E137" s="6" t="s">
        <v>359</v>
      </c>
      <c r="F137" s="110">
        <v>150000</v>
      </c>
      <c r="G137" s="109"/>
      <c r="H137" s="132">
        <f t="shared" si="2"/>
        <v>150000</v>
      </c>
    </row>
    <row r="138" spans="1:8" s="26" customFormat="1" ht="37.5" x14ac:dyDescent="0.2">
      <c r="A138" s="97">
        <v>1115010</v>
      </c>
      <c r="B138" s="60" t="s">
        <v>140</v>
      </c>
      <c r="C138" s="60"/>
      <c r="D138" s="5" t="s">
        <v>141</v>
      </c>
      <c r="E138" s="6"/>
      <c r="F138" s="57">
        <f>SUM(F139:F140)</f>
        <v>474000</v>
      </c>
      <c r="G138" s="58">
        <f>SUM(G139:G140)</f>
        <v>0</v>
      </c>
      <c r="H138" s="175">
        <f t="shared" si="2"/>
        <v>474000</v>
      </c>
    </row>
    <row r="139" spans="1:8" s="199" customFormat="1" ht="56.25" x14ac:dyDescent="0.2">
      <c r="A139" s="361">
        <v>1115011</v>
      </c>
      <c r="B139" s="112" t="s">
        <v>115</v>
      </c>
      <c r="C139" s="112" t="s">
        <v>55</v>
      </c>
      <c r="D139" s="20" t="s">
        <v>97</v>
      </c>
      <c r="E139" s="438" t="s">
        <v>477</v>
      </c>
      <c r="F139" s="111">
        <v>280000</v>
      </c>
      <c r="G139" s="109"/>
      <c r="H139" s="132">
        <f t="shared" si="2"/>
        <v>280000</v>
      </c>
    </row>
    <row r="140" spans="1:8" s="130" customFormat="1" ht="56.25" customHeight="1" x14ac:dyDescent="0.2">
      <c r="A140" s="373">
        <v>1115012</v>
      </c>
      <c r="B140" s="112" t="s">
        <v>132</v>
      </c>
      <c r="C140" s="112" t="s">
        <v>55</v>
      </c>
      <c r="D140" s="33" t="s">
        <v>133</v>
      </c>
      <c r="E140" s="439"/>
      <c r="F140" s="111">
        <v>194000</v>
      </c>
      <c r="G140" s="109"/>
      <c r="H140" s="132">
        <f t="shared" si="2"/>
        <v>194000</v>
      </c>
    </row>
    <row r="141" spans="1:8" s="16" customFormat="1" ht="56.25" customHeight="1" x14ac:dyDescent="0.2">
      <c r="A141" s="375" t="s">
        <v>218</v>
      </c>
      <c r="B141" s="61" t="s">
        <v>219</v>
      </c>
      <c r="C141" s="61"/>
      <c r="D141" s="34" t="s">
        <v>411</v>
      </c>
      <c r="E141" s="439"/>
      <c r="F141" s="44">
        <f>F142</f>
        <v>16000</v>
      </c>
      <c r="G141" s="44">
        <f>G142</f>
        <v>0</v>
      </c>
      <c r="H141" s="175">
        <f t="shared" si="2"/>
        <v>16000</v>
      </c>
    </row>
    <row r="142" spans="1:8" s="130" customFormat="1" ht="56.25" customHeight="1" x14ac:dyDescent="0.2">
      <c r="A142" s="378" t="s">
        <v>220</v>
      </c>
      <c r="B142" s="113" t="s">
        <v>221</v>
      </c>
      <c r="C142" s="113" t="s">
        <v>55</v>
      </c>
      <c r="D142" s="31" t="s">
        <v>412</v>
      </c>
      <c r="E142" s="439"/>
      <c r="F142" s="114">
        <v>16000</v>
      </c>
      <c r="G142" s="115"/>
      <c r="H142" s="265">
        <f t="shared" si="2"/>
        <v>16000</v>
      </c>
    </row>
    <row r="143" spans="1:8" s="194" customFormat="1" ht="56.25" customHeight="1" x14ac:dyDescent="0.3">
      <c r="A143" s="375" t="s">
        <v>456</v>
      </c>
      <c r="B143" s="61" t="s">
        <v>459</v>
      </c>
      <c r="C143" s="17"/>
      <c r="D143" s="17" t="s">
        <v>460</v>
      </c>
      <c r="E143" s="439"/>
      <c r="F143" s="44">
        <f>F144</f>
        <v>10000</v>
      </c>
      <c r="G143" s="55"/>
      <c r="H143" s="269">
        <f t="shared" si="2"/>
        <v>10000</v>
      </c>
    </row>
    <row r="144" spans="1:8" s="196" customFormat="1" ht="56.25" customHeight="1" thickBot="1" x14ac:dyDescent="0.35">
      <c r="A144" s="378" t="s">
        <v>457</v>
      </c>
      <c r="B144" s="113" t="s">
        <v>458</v>
      </c>
      <c r="C144" s="164" t="s">
        <v>55</v>
      </c>
      <c r="D144" s="33" t="s">
        <v>461</v>
      </c>
      <c r="E144" s="440"/>
      <c r="F144" s="114">
        <v>10000</v>
      </c>
      <c r="G144" s="165"/>
      <c r="H144" s="265">
        <f t="shared" si="2"/>
        <v>10000</v>
      </c>
    </row>
    <row r="145" spans="1:8" s="197" customFormat="1" ht="61.5" customHeight="1" thickBot="1" x14ac:dyDescent="0.4">
      <c r="A145" s="379" t="s">
        <v>257</v>
      </c>
      <c r="B145" s="270"/>
      <c r="C145" s="270"/>
      <c r="D145" s="271" t="s">
        <v>40</v>
      </c>
      <c r="E145" s="272"/>
      <c r="F145" s="81">
        <f>F146+F157+F158+F159+F160+F161+F162+F163+F170+F172+F164+F165+F167+F168+F174+F166+F155+F173</f>
        <v>79694948</v>
      </c>
      <c r="G145" s="81">
        <f>G146+G157+G158+G159+G160+G161+G162+G163+G170+G172+G164+G165+G167+G168+G174+G166+G155+G173</f>
        <v>56529223</v>
      </c>
      <c r="H145" s="189">
        <f t="shared" si="1"/>
        <v>136224171</v>
      </c>
    </row>
    <row r="146" spans="1:8" s="16" customFormat="1" ht="56.25" x14ac:dyDescent="0.2">
      <c r="A146" s="299" t="s">
        <v>258</v>
      </c>
      <c r="B146" s="140" t="s">
        <v>117</v>
      </c>
      <c r="C146" s="140"/>
      <c r="D146" s="273" t="s">
        <v>259</v>
      </c>
      <c r="E146" s="137"/>
      <c r="F146" s="30">
        <f>F149+F150+F152+F153+F154+F151</f>
        <v>1900000</v>
      </c>
      <c r="G146" s="30">
        <f>G149+G150+G152+G153+G154</f>
        <v>5093623</v>
      </c>
      <c r="H146" s="242">
        <f t="shared" si="1"/>
        <v>6993623</v>
      </c>
    </row>
    <row r="147" spans="1:8" s="16" customFormat="1" ht="75" hidden="1" customHeight="1" thickBot="1" x14ac:dyDescent="0.25">
      <c r="A147" s="101" t="s">
        <v>101</v>
      </c>
      <c r="B147" s="140" t="s">
        <v>117</v>
      </c>
      <c r="C147" s="48"/>
      <c r="D147" s="274" t="s">
        <v>100</v>
      </c>
      <c r="E147" s="25"/>
      <c r="F147" s="39"/>
      <c r="G147" s="39"/>
      <c r="H147" s="175">
        <f t="shared" si="1"/>
        <v>0</v>
      </c>
    </row>
    <row r="148" spans="1:8" s="16" customFormat="1" ht="45" hidden="1" customHeight="1" thickBot="1" x14ac:dyDescent="0.35">
      <c r="A148" s="101" t="s">
        <v>145</v>
      </c>
      <c r="B148" s="48" t="s">
        <v>146</v>
      </c>
      <c r="C148" s="48"/>
      <c r="D148" s="10" t="s">
        <v>147</v>
      </c>
      <c r="E148" s="25"/>
      <c r="F148" s="39">
        <f>SUM(F149:F154)</f>
        <v>1900000</v>
      </c>
      <c r="G148" s="39">
        <f>SUM(G149:G154)</f>
        <v>5093623</v>
      </c>
      <c r="H148" s="175">
        <f t="shared" si="1"/>
        <v>6993623</v>
      </c>
    </row>
    <row r="149" spans="1:8" s="130" customFormat="1" ht="37.5" x14ac:dyDescent="0.2">
      <c r="A149" s="360" t="s">
        <v>266</v>
      </c>
      <c r="B149" s="195" t="s">
        <v>261</v>
      </c>
      <c r="C149" s="112" t="s">
        <v>41</v>
      </c>
      <c r="D149" s="275" t="s">
        <v>260</v>
      </c>
      <c r="E149" s="276" t="s">
        <v>350</v>
      </c>
      <c r="F149" s="39"/>
      <c r="G149" s="55">
        <v>1540000</v>
      </c>
      <c r="H149" s="175">
        <f t="shared" si="1"/>
        <v>1540000</v>
      </c>
    </row>
    <row r="150" spans="1:8" s="130" customFormat="1" ht="56.25" x14ac:dyDescent="0.2">
      <c r="A150" s="360" t="s">
        <v>415</v>
      </c>
      <c r="B150" s="277" t="s">
        <v>416</v>
      </c>
      <c r="C150" s="86" t="s">
        <v>41</v>
      </c>
      <c r="D150" s="171" t="s">
        <v>417</v>
      </c>
      <c r="E150" s="172" t="s">
        <v>465</v>
      </c>
      <c r="F150" s="39">
        <v>400000</v>
      </c>
      <c r="G150" s="55"/>
      <c r="H150" s="175">
        <f t="shared" si="1"/>
        <v>400000</v>
      </c>
    </row>
    <row r="151" spans="1:8" s="130" customFormat="1" ht="75" x14ac:dyDescent="0.2">
      <c r="A151" s="360" t="s">
        <v>415</v>
      </c>
      <c r="B151" s="277" t="s">
        <v>416</v>
      </c>
      <c r="C151" s="86" t="s">
        <v>41</v>
      </c>
      <c r="D151" s="171" t="s">
        <v>417</v>
      </c>
      <c r="E151" s="172" t="s">
        <v>499</v>
      </c>
      <c r="F151" s="39">
        <v>1500000</v>
      </c>
      <c r="G151" s="55"/>
      <c r="H151" s="175">
        <f t="shared" si="1"/>
        <v>1500000</v>
      </c>
    </row>
    <row r="152" spans="1:8" s="130" customFormat="1" ht="37.5" x14ac:dyDescent="0.2">
      <c r="A152" s="360" t="s">
        <v>267</v>
      </c>
      <c r="B152" s="195" t="s">
        <v>262</v>
      </c>
      <c r="C152" s="278" t="s">
        <v>41</v>
      </c>
      <c r="D152" s="279" t="s">
        <v>264</v>
      </c>
      <c r="E152" s="280" t="s">
        <v>351</v>
      </c>
      <c r="F152" s="39"/>
      <c r="G152" s="55">
        <v>602000</v>
      </c>
      <c r="H152" s="175">
        <f t="shared" si="1"/>
        <v>602000</v>
      </c>
    </row>
    <row r="153" spans="1:8" s="130" customFormat="1" ht="56.25" hidden="1" x14ac:dyDescent="0.2">
      <c r="A153" s="360" t="s">
        <v>268</v>
      </c>
      <c r="B153" s="195" t="s">
        <v>263</v>
      </c>
      <c r="C153" s="277" t="s">
        <v>41</v>
      </c>
      <c r="D153" s="171" t="s">
        <v>265</v>
      </c>
      <c r="E153" s="281" t="s">
        <v>348</v>
      </c>
      <c r="F153" s="39"/>
      <c r="G153" s="55"/>
      <c r="H153" s="175">
        <f t="shared" si="1"/>
        <v>0</v>
      </c>
    </row>
    <row r="154" spans="1:8" s="130" customFormat="1" ht="56.25" x14ac:dyDescent="0.2">
      <c r="A154" s="360" t="s">
        <v>268</v>
      </c>
      <c r="B154" s="195" t="s">
        <v>263</v>
      </c>
      <c r="C154" s="277" t="s">
        <v>41</v>
      </c>
      <c r="D154" s="174" t="s">
        <v>265</v>
      </c>
      <c r="E154" s="281" t="s">
        <v>346</v>
      </c>
      <c r="F154" s="39"/>
      <c r="G154" s="78">
        <v>2951623</v>
      </c>
      <c r="H154" s="175">
        <f t="shared" si="1"/>
        <v>2951623</v>
      </c>
    </row>
    <row r="155" spans="1:8" s="16" customFormat="1" ht="78.75" customHeight="1" x14ac:dyDescent="0.2">
      <c r="A155" s="101" t="s">
        <v>530</v>
      </c>
      <c r="B155" s="60" t="s">
        <v>146</v>
      </c>
      <c r="C155" s="202" t="s">
        <v>41</v>
      </c>
      <c r="D155" s="423" t="s">
        <v>531</v>
      </c>
      <c r="E155" s="281" t="s">
        <v>533</v>
      </c>
      <c r="F155" s="39"/>
      <c r="G155" s="78">
        <v>2000000</v>
      </c>
      <c r="H155" s="175">
        <f t="shared" si="1"/>
        <v>2000000</v>
      </c>
    </row>
    <row r="156" spans="1:8" s="16" customFormat="1" ht="36.75" hidden="1" customHeight="1" x14ac:dyDescent="0.2">
      <c r="A156" s="101" t="s">
        <v>529</v>
      </c>
      <c r="B156" s="60" t="s">
        <v>119</v>
      </c>
      <c r="C156" s="202" t="s">
        <v>41</v>
      </c>
      <c r="D156" s="282" t="s">
        <v>42</v>
      </c>
      <c r="E156" s="28"/>
      <c r="F156" s="79">
        <f>SUM(F157:F164)</f>
        <v>49138322</v>
      </c>
      <c r="G156" s="80">
        <f>SUM(G157:G164)</f>
        <v>17381300</v>
      </c>
      <c r="H156" s="175">
        <f t="shared" si="1"/>
        <v>66519622</v>
      </c>
    </row>
    <row r="157" spans="1:8" s="16" customFormat="1" ht="37.5" x14ac:dyDescent="0.2">
      <c r="A157" s="101" t="s">
        <v>271</v>
      </c>
      <c r="B157" s="60" t="s">
        <v>269</v>
      </c>
      <c r="C157" s="202" t="s">
        <v>41</v>
      </c>
      <c r="D157" s="282" t="s">
        <v>270</v>
      </c>
      <c r="E157" s="28" t="s">
        <v>357</v>
      </c>
      <c r="F157" s="283">
        <v>22194000</v>
      </c>
      <c r="G157" s="283">
        <v>16881300</v>
      </c>
      <c r="H157" s="175">
        <f t="shared" si="1"/>
        <v>39075300</v>
      </c>
    </row>
    <row r="158" spans="1:8" s="16" customFormat="1" ht="37.5" x14ac:dyDescent="0.2">
      <c r="A158" s="101" t="s">
        <v>271</v>
      </c>
      <c r="B158" s="60" t="s">
        <v>269</v>
      </c>
      <c r="C158" s="202" t="s">
        <v>41</v>
      </c>
      <c r="D158" s="282" t="s">
        <v>270</v>
      </c>
      <c r="E158" s="28" t="s">
        <v>347</v>
      </c>
      <c r="F158" s="283">
        <v>12550000</v>
      </c>
      <c r="G158" s="82"/>
      <c r="H158" s="175">
        <f t="shared" si="1"/>
        <v>12550000</v>
      </c>
    </row>
    <row r="159" spans="1:8" s="16" customFormat="1" ht="37.5" x14ac:dyDescent="0.2">
      <c r="A159" s="101" t="s">
        <v>271</v>
      </c>
      <c r="B159" s="60" t="s">
        <v>269</v>
      </c>
      <c r="C159" s="202" t="s">
        <v>41</v>
      </c>
      <c r="D159" s="282" t="s">
        <v>270</v>
      </c>
      <c r="E159" s="38" t="s">
        <v>356</v>
      </c>
      <c r="F159" s="283">
        <v>750000</v>
      </c>
      <c r="G159" s="83"/>
      <c r="H159" s="175">
        <f t="shared" si="1"/>
        <v>750000</v>
      </c>
    </row>
    <row r="160" spans="1:8" s="16" customFormat="1" ht="37.5" x14ac:dyDescent="0.2">
      <c r="A160" s="101" t="s">
        <v>271</v>
      </c>
      <c r="B160" s="60" t="s">
        <v>269</v>
      </c>
      <c r="C160" s="202" t="s">
        <v>41</v>
      </c>
      <c r="D160" s="282" t="s">
        <v>270</v>
      </c>
      <c r="E160" s="38" t="s">
        <v>354</v>
      </c>
      <c r="F160" s="283">
        <v>378000</v>
      </c>
      <c r="G160" s="83"/>
      <c r="H160" s="175">
        <f t="shared" si="1"/>
        <v>378000</v>
      </c>
    </row>
    <row r="161" spans="1:8" s="16" customFormat="1" ht="56.25" x14ac:dyDescent="0.2">
      <c r="A161" s="101" t="s">
        <v>271</v>
      </c>
      <c r="B161" s="60" t="s">
        <v>269</v>
      </c>
      <c r="C161" s="202" t="s">
        <v>41</v>
      </c>
      <c r="D161" s="282" t="s">
        <v>270</v>
      </c>
      <c r="E161" s="264" t="s">
        <v>352</v>
      </c>
      <c r="F161" s="283">
        <v>1400000</v>
      </c>
      <c r="G161" s="83"/>
      <c r="H161" s="175">
        <f t="shared" si="1"/>
        <v>1400000</v>
      </c>
    </row>
    <row r="162" spans="1:8" s="16" customFormat="1" ht="56.25" x14ac:dyDescent="0.2">
      <c r="A162" s="101" t="s">
        <v>271</v>
      </c>
      <c r="B162" s="60" t="s">
        <v>269</v>
      </c>
      <c r="C162" s="202" t="s">
        <v>41</v>
      </c>
      <c r="D162" s="282" t="s">
        <v>270</v>
      </c>
      <c r="E162" s="264" t="s">
        <v>355</v>
      </c>
      <c r="F162" s="283">
        <v>7656322</v>
      </c>
      <c r="G162" s="83"/>
      <c r="H162" s="175">
        <f t="shared" si="1"/>
        <v>7656322</v>
      </c>
    </row>
    <row r="163" spans="1:8" s="16" customFormat="1" ht="79.5" customHeight="1" x14ac:dyDescent="0.2">
      <c r="A163" s="101" t="s">
        <v>271</v>
      </c>
      <c r="B163" s="60" t="s">
        <v>269</v>
      </c>
      <c r="C163" s="202" t="s">
        <v>41</v>
      </c>
      <c r="D163" s="282" t="s">
        <v>270</v>
      </c>
      <c r="E163" s="168" t="s">
        <v>462</v>
      </c>
      <c r="F163" s="283">
        <v>3775000</v>
      </c>
      <c r="G163" s="83"/>
      <c r="H163" s="175">
        <f t="shared" si="1"/>
        <v>3775000</v>
      </c>
    </row>
    <row r="164" spans="1:8" s="16" customFormat="1" ht="56.25" x14ac:dyDescent="0.2">
      <c r="A164" s="101" t="s">
        <v>418</v>
      </c>
      <c r="B164" s="60" t="s">
        <v>419</v>
      </c>
      <c r="C164" s="202" t="s">
        <v>41</v>
      </c>
      <c r="D164" s="148" t="s">
        <v>178</v>
      </c>
      <c r="E164" s="168" t="s">
        <v>466</v>
      </c>
      <c r="F164" s="82">
        <v>435000</v>
      </c>
      <c r="G164" s="83">
        <v>500000</v>
      </c>
      <c r="H164" s="175">
        <f t="shared" si="1"/>
        <v>935000</v>
      </c>
    </row>
    <row r="165" spans="1:8" s="16" customFormat="1" ht="75" x14ac:dyDescent="0.3">
      <c r="A165" s="97" t="s">
        <v>420</v>
      </c>
      <c r="B165" s="284" t="s">
        <v>421</v>
      </c>
      <c r="C165" s="285" t="s">
        <v>422</v>
      </c>
      <c r="D165" s="169" t="s">
        <v>423</v>
      </c>
      <c r="E165" s="170" t="s">
        <v>467</v>
      </c>
      <c r="F165" s="83"/>
      <c r="G165" s="83">
        <v>580000</v>
      </c>
      <c r="H165" s="175">
        <f t="shared" si="1"/>
        <v>580000</v>
      </c>
    </row>
    <row r="166" spans="1:8" s="16" customFormat="1" ht="75" x14ac:dyDescent="0.3">
      <c r="A166" s="97" t="s">
        <v>420</v>
      </c>
      <c r="B166" s="284" t="s">
        <v>421</v>
      </c>
      <c r="C166" s="285" t="s">
        <v>422</v>
      </c>
      <c r="D166" s="169" t="s">
        <v>423</v>
      </c>
      <c r="E166" s="170" t="s">
        <v>507</v>
      </c>
      <c r="F166" s="83"/>
      <c r="G166" s="83">
        <v>500000</v>
      </c>
      <c r="H166" s="175">
        <f t="shared" si="1"/>
        <v>500000</v>
      </c>
    </row>
    <row r="167" spans="1:8" s="16" customFormat="1" ht="37.5" x14ac:dyDescent="0.3">
      <c r="A167" s="97" t="s">
        <v>420</v>
      </c>
      <c r="B167" s="284" t="s">
        <v>421</v>
      </c>
      <c r="C167" s="285" t="s">
        <v>422</v>
      </c>
      <c r="D167" s="169" t="s">
        <v>423</v>
      </c>
      <c r="E167" s="170" t="s">
        <v>468</v>
      </c>
      <c r="F167" s="83"/>
      <c r="G167" s="83">
        <v>650000</v>
      </c>
      <c r="H167" s="175">
        <f t="shared" si="1"/>
        <v>650000</v>
      </c>
    </row>
    <row r="168" spans="1:8" s="16" customFormat="1" ht="36.75" customHeight="1" x14ac:dyDescent="0.3">
      <c r="A168" s="97" t="s">
        <v>420</v>
      </c>
      <c r="B168" s="284" t="s">
        <v>421</v>
      </c>
      <c r="C168" s="285" t="s">
        <v>422</v>
      </c>
      <c r="D168" s="169" t="s">
        <v>423</v>
      </c>
      <c r="E168" s="170" t="s">
        <v>469</v>
      </c>
      <c r="F168" s="83"/>
      <c r="G168" s="83">
        <v>400000</v>
      </c>
      <c r="H168" s="175">
        <f t="shared" si="1"/>
        <v>400000</v>
      </c>
    </row>
    <row r="169" spans="1:8" s="16" customFormat="1" ht="112.5" hidden="1" x14ac:dyDescent="0.2">
      <c r="A169" s="364" t="s">
        <v>110</v>
      </c>
      <c r="B169" s="221" t="s">
        <v>118</v>
      </c>
      <c r="C169" s="221" t="s">
        <v>41</v>
      </c>
      <c r="D169" s="286" t="s">
        <v>109</v>
      </c>
      <c r="E169" s="287"/>
      <c r="F169" s="83"/>
      <c r="G169" s="83"/>
      <c r="H169" s="175">
        <f t="shared" ref="H169:H219" si="3">F169+G169</f>
        <v>0</v>
      </c>
    </row>
    <row r="170" spans="1:8" s="16" customFormat="1" ht="56.25" x14ac:dyDescent="0.2">
      <c r="A170" s="97" t="s">
        <v>273</v>
      </c>
      <c r="B170" s="77" t="s">
        <v>274</v>
      </c>
      <c r="C170" s="85"/>
      <c r="D170" s="282" t="s">
        <v>278</v>
      </c>
      <c r="E170" s="170"/>
      <c r="F170" s="83">
        <f>F171</f>
        <v>28656626</v>
      </c>
      <c r="G170" s="83">
        <f>G171</f>
        <v>28877600</v>
      </c>
      <c r="H170" s="175">
        <f t="shared" si="3"/>
        <v>57534226</v>
      </c>
    </row>
    <row r="171" spans="1:8" s="130" customFormat="1" ht="75" x14ac:dyDescent="0.2">
      <c r="A171" s="361" t="s">
        <v>275</v>
      </c>
      <c r="B171" s="66" t="s">
        <v>276</v>
      </c>
      <c r="C171" s="243" t="s">
        <v>43</v>
      </c>
      <c r="D171" s="171" t="s">
        <v>279</v>
      </c>
      <c r="E171" s="170" t="s">
        <v>349</v>
      </c>
      <c r="F171" s="283">
        <v>28656626</v>
      </c>
      <c r="G171" s="283">
        <v>28877600</v>
      </c>
      <c r="H171" s="175">
        <f t="shared" si="3"/>
        <v>57534226</v>
      </c>
    </row>
    <row r="172" spans="1:8" s="16" customFormat="1" ht="37.5" x14ac:dyDescent="0.3">
      <c r="A172" s="97" t="s">
        <v>277</v>
      </c>
      <c r="B172" s="77" t="s">
        <v>197</v>
      </c>
      <c r="C172" s="85" t="s">
        <v>16</v>
      </c>
      <c r="D172" s="95" t="s">
        <v>103</v>
      </c>
      <c r="E172" s="417" t="s">
        <v>353</v>
      </c>
      <c r="F172" s="162"/>
      <c r="G172" s="162">
        <v>278700</v>
      </c>
      <c r="H172" s="175">
        <f t="shared" si="3"/>
        <v>278700</v>
      </c>
    </row>
    <row r="173" spans="1:8" s="16" customFormat="1" ht="75" x14ac:dyDescent="0.2">
      <c r="A173" s="97" t="s">
        <v>425</v>
      </c>
      <c r="B173" s="77" t="s">
        <v>424</v>
      </c>
      <c r="C173" s="70" t="s">
        <v>17</v>
      </c>
      <c r="D173" s="90" t="s">
        <v>95</v>
      </c>
      <c r="E173" s="168" t="s">
        <v>500</v>
      </c>
      <c r="F173" s="39"/>
      <c r="G173" s="39">
        <v>298000</v>
      </c>
      <c r="H173" s="415">
        <f t="shared" si="3"/>
        <v>298000</v>
      </c>
    </row>
    <row r="174" spans="1:8" s="16" customFormat="1" ht="57.75" customHeight="1" thickBot="1" x14ac:dyDescent="0.35">
      <c r="A174" s="97" t="s">
        <v>425</v>
      </c>
      <c r="B174" s="77" t="s">
        <v>424</v>
      </c>
      <c r="C174" s="70" t="s">
        <v>17</v>
      </c>
      <c r="D174" s="90" t="s">
        <v>95</v>
      </c>
      <c r="E174" s="348" t="s">
        <v>470</v>
      </c>
      <c r="F174" s="39"/>
      <c r="G174" s="39">
        <v>470000</v>
      </c>
      <c r="H174" s="416">
        <f t="shared" si="3"/>
        <v>470000</v>
      </c>
    </row>
    <row r="175" spans="1:8" s="16" customFormat="1" ht="38.25" hidden="1" thickBot="1" x14ac:dyDescent="0.35">
      <c r="A175" s="97" t="s">
        <v>425</v>
      </c>
      <c r="B175" s="77" t="s">
        <v>424</v>
      </c>
      <c r="C175" s="70" t="s">
        <v>17</v>
      </c>
      <c r="D175" s="12" t="s">
        <v>95</v>
      </c>
      <c r="E175" s="418"/>
      <c r="F175" s="40"/>
      <c r="G175" s="40"/>
      <c r="H175" s="189">
        <f t="shared" si="3"/>
        <v>0</v>
      </c>
    </row>
    <row r="176" spans="1:8" s="16" customFormat="1" ht="38.25" hidden="1" thickBot="1" x14ac:dyDescent="0.35">
      <c r="A176" s="97" t="s">
        <v>425</v>
      </c>
      <c r="B176" s="77" t="s">
        <v>424</v>
      </c>
      <c r="C176" s="70" t="s">
        <v>17</v>
      </c>
      <c r="D176" s="12" t="s">
        <v>95</v>
      </c>
      <c r="E176" s="8"/>
      <c r="F176" s="41"/>
      <c r="G176" s="41"/>
      <c r="H176" s="189">
        <f t="shared" si="3"/>
        <v>0</v>
      </c>
    </row>
    <row r="177" spans="1:11" s="16" customFormat="1" ht="19.5" hidden="1" thickBot="1" x14ac:dyDescent="0.35">
      <c r="A177" s="101" t="s">
        <v>104</v>
      </c>
      <c r="B177" s="48" t="s">
        <v>113</v>
      </c>
      <c r="C177" s="48" t="s">
        <v>23</v>
      </c>
      <c r="D177" s="3" t="s">
        <v>25</v>
      </c>
      <c r="E177" s="8"/>
      <c r="F177" s="41"/>
      <c r="G177" s="41"/>
      <c r="H177" s="189">
        <f t="shared" si="3"/>
        <v>0</v>
      </c>
    </row>
    <row r="178" spans="1:11" s="16" customFormat="1" ht="19.5" hidden="1" thickBot="1" x14ac:dyDescent="0.35">
      <c r="A178" s="101" t="s">
        <v>104</v>
      </c>
      <c r="B178" s="48" t="s">
        <v>113</v>
      </c>
      <c r="C178" s="48" t="s">
        <v>23</v>
      </c>
      <c r="D178" s="3" t="s">
        <v>25</v>
      </c>
      <c r="E178" s="8"/>
      <c r="F178" s="41"/>
      <c r="G178" s="68"/>
      <c r="H178" s="189">
        <f t="shared" si="3"/>
        <v>0</v>
      </c>
    </row>
    <row r="179" spans="1:11" s="16" customFormat="1" ht="19.5" hidden="1" thickBot="1" x14ac:dyDescent="0.35">
      <c r="A179" s="101" t="s">
        <v>104</v>
      </c>
      <c r="B179" s="48" t="s">
        <v>113</v>
      </c>
      <c r="C179" s="48" t="s">
        <v>23</v>
      </c>
      <c r="D179" s="3" t="s">
        <v>25</v>
      </c>
      <c r="E179" s="8"/>
      <c r="F179" s="41"/>
      <c r="G179" s="68"/>
      <c r="H179" s="189">
        <f t="shared" si="3"/>
        <v>0</v>
      </c>
    </row>
    <row r="180" spans="1:11" s="16" customFormat="1" ht="19.5" hidden="1" thickBot="1" x14ac:dyDescent="0.35">
      <c r="A180" s="362" t="s">
        <v>104</v>
      </c>
      <c r="B180" s="60" t="s">
        <v>113</v>
      </c>
      <c r="C180" s="60" t="s">
        <v>23</v>
      </c>
      <c r="D180" s="254" t="s">
        <v>25</v>
      </c>
      <c r="E180" s="167"/>
      <c r="F180" s="57"/>
      <c r="G180" s="59"/>
      <c r="H180" s="193">
        <f t="shared" si="3"/>
        <v>0</v>
      </c>
    </row>
    <row r="181" spans="1:11" s="16" customFormat="1" ht="38.25" hidden="1" thickBot="1" x14ac:dyDescent="0.25">
      <c r="A181" s="101" t="s">
        <v>174</v>
      </c>
      <c r="B181" s="49" t="s">
        <v>137</v>
      </c>
      <c r="C181" s="48"/>
      <c r="D181" s="18" t="s">
        <v>138</v>
      </c>
      <c r="E181" s="210"/>
      <c r="F181" s="14">
        <f>SUM(F182)</f>
        <v>0</v>
      </c>
      <c r="G181" s="14">
        <f>SUM(G182)</f>
        <v>0</v>
      </c>
      <c r="H181" s="208">
        <f t="shared" si="3"/>
        <v>0</v>
      </c>
    </row>
    <row r="182" spans="1:11" s="16" customFormat="1" ht="75.75" hidden="1" thickBot="1" x14ac:dyDescent="0.35">
      <c r="A182" s="362" t="s">
        <v>175</v>
      </c>
      <c r="B182" s="60" t="s">
        <v>130</v>
      </c>
      <c r="C182" s="60" t="s">
        <v>68</v>
      </c>
      <c r="D182" s="289" t="s">
        <v>86</v>
      </c>
      <c r="E182" s="84" t="s">
        <v>72</v>
      </c>
      <c r="F182" s="47"/>
      <c r="G182" s="47"/>
      <c r="H182" s="193">
        <f t="shared" si="3"/>
        <v>0</v>
      </c>
    </row>
    <row r="183" spans="1:11" s="295" customFormat="1" ht="57" thickBot="1" x14ac:dyDescent="0.25">
      <c r="A183" s="380" t="s">
        <v>289</v>
      </c>
      <c r="B183" s="290"/>
      <c r="C183" s="291"/>
      <c r="D183" s="271" t="s">
        <v>49</v>
      </c>
      <c r="E183" s="292"/>
      <c r="F183" s="293">
        <f>F186+F187+F188+F189+F190+F192+F194+F195+F196+F197+F201+F207</f>
        <v>0</v>
      </c>
      <c r="G183" s="350">
        <f>G186+G187+G188+G189+G190+G192+G194+G195+G196+G197+G201+G207+G185+G203+G191</f>
        <v>91441036</v>
      </c>
      <c r="H183" s="294">
        <f t="shared" si="3"/>
        <v>91441036</v>
      </c>
    </row>
    <row r="184" spans="1:11" s="16" customFormat="1" ht="37.5" hidden="1" x14ac:dyDescent="0.2">
      <c r="A184" s="367" t="s">
        <v>106</v>
      </c>
      <c r="B184" s="398" t="s">
        <v>122</v>
      </c>
      <c r="C184" s="398" t="s">
        <v>17</v>
      </c>
      <c r="D184" s="201" t="s">
        <v>105</v>
      </c>
      <c r="E184" s="296"/>
      <c r="F184" s="62"/>
      <c r="G184" s="62"/>
      <c r="H184" s="297">
        <f t="shared" si="3"/>
        <v>0</v>
      </c>
      <c r="I184" s="298"/>
      <c r="J184" s="298"/>
      <c r="K184" s="298"/>
    </row>
    <row r="185" spans="1:11" s="16" customFormat="1" ht="75" x14ac:dyDescent="0.3">
      <c r="A185" s="403" t="s">
        <v>472</v>
      </c>
      <c r="B185" s="404" t="s">
        <v>473</v>
      </c>
      <c r="C185" s="404" t="s">
        <v>474</v>
      </c>
      <c r="D185" s="405" t="s">
        <v>475</v>
      </c>
      <c r="E185" s="406" t="s">
        <v>367</v>
      </c>
      <c r="F185" s="407"/>
      <c r="G185" s="407">
        <v>9359</v>
      </c>
      <c r="H185" s="223">
        <f t="shared" si="3"/>
        <v>9359</v>
      </c>
      <c r="I185" s="298"/>
      <c r="J185" s="298"/>
      <c r="K185" s="298"/>
    </row>
    <row r="186" spans="1:11" s="16" customFormat="1" ht="37.5" x14ac:dyDescent="0.3">
      <c r="A186" s="97" t="s">
        <v>290</v>
      </c>
      <c r="B186" s="70" t="s">
        <v>39</v>
      </c>
      <c r="C186" s="70" t="s">
        <v>50</v>
      </c>
      <c r="D186" s="9" t="s">
        <v>291</v>
      </c>
      <c r="E186" s="23" t="s">
        <v>367</v>
      </c>
      <c r="F186" s="39"/>
      <c r="G186" s="39">
        <v>1896066</v>
      </c>
      <c r="H186" s="175">
        <f t="shared" si="3"/>
        <v>1896066</v>
      </c>
    </row>
    <row r="187" spans="1:11" s="16" customFormat="1" ht="112.9" customHeight="1" x14ac:dyDescent="0.3">
      <c r="A187" s="97" t="s">
        <v>292</v>
      </c>
      <c r="B187" s="70" t="s">
        <v>124</v>
      </c>
      <c r="C187" s="70" t="s">
        <v>51</v>
      </c>
      <c r="D187" s="12" t="s">
        <v>515</v>
      </c>
      <c r="E187" s="23" t="s">
        <v>368</v>
      </c>
      <c r="F187" s="39"/>
      <c r="G187" s="39">
        <v>14459849</v>
      </c>
      <c r="H187" s="175">
        <f t="shared" si="3"/>
        <v>14459849</v>
      </c>
    </row>
    <row r="188" spans="1:11" s="16" customFormat="1" ht="37.5" x14ac:dyDescent="0.3">
      <c r="A188" s="97" t="s">
        <v>293</v>
      </c>
      <c r="B188" s="70" t="s">
        <v>294</v>
      </c>
      <c r="C188" s="70" t="s">
        <v>53</v>
      </c>
      <c r="D188" s="12" t="s">
        <v>295</v>
      </c>
      <c r="E188" s="23" t="s">
        <v>369</v>
      </c>
      <c r="F188" s="39"/>
      <c r="G188" s="39">
        <v>5000</v>
      </c>
      <c r="H188" s="175">
        <f t="shared" si="3"/>
        <v>5000</v>
      </c>
    </row>
    <row r="189" spans="1:11" s="16" customFormat="1" ht="82.5" customHeight="1" x14ac:dyDescent="0.3">
      <c r="A189" s="97" t="s">
        <v>518</v>
      </c>
      <c r="B189" s="70" t="s">
        <v>519</v>
      </c>
      <c r="C189" s="70" t="s">
        <v>52</v>
      </c>
      <c r="D189" s="9" t="s">
        <v>520</v>
      </c>
      <c r="E189" s="23" t="s">
        <v>370</v>
      </c>
      <c r="F189" s="39"/>
      <c r="G189" s="39">
        <v>15000</v>
      </c>
      <c r="H189" s="175">
        <f t="shared" si="3"/>
        <v>15000</v>
      </c>
    </row>
    <row r="190" spans="1:11" s="16" customFormat="1" ht="37.5" x14ac:dyDescent="0.3">
      <c r="A190" s="97" t="s">
        <v>296</v>
      </c>
      <c r="B190" s="85" t="s">
        <v>156</v>
      </c>
      <c r="C190" s="85" t="s">
        <v>54</v>
      </c>
      <c r="D190" s="9" t="s">
        <v>157</v>
      </c>
      <c r="E190" s="23" t="s">
        <v>370</v>
      </c>
      <c r="F190" s="39"/>
      <c r="G190" s="39">
        <v>6275034</v>
      </c>
      <c r="H190" s="175">
        <f t="shared" si="3"/>
        <v>6275034</v>
      </c>
    </row>
    <row r="191" spans="1:11" s="16" customFormat="1" ht="56.25" hidden="1" x14ac:dyDescent="0.3">
      <c r="A191" s="97" t="s">
        <v>501</v>
      </c>
      <c r="B191" s="85" t="s">
        <v>502</v>
      </c>
      <c r="C191" s="145" t="s">
        <v>503</v>
      </c>
      <c r="D191" s="9" t="s">
        <v>504</v>
      </c>
      <c r="E191" s="23" t="s">
        <v>498</v>
      </c>
      <c r="F191" s="39"/>
      <c r="G191" s="39"/>
      <c r="H191" s="175">
        <f t="shared" si="3"/>
        <v>0</v>
      </c>
    </row>
    <row r="192" spans="1:11" s="16" customFormat="1" ht="37.5" hidden="1" x14ac:dyDescent="0.3">
      <c r="A192" s="98" t="s">
        <v>297</v>
      </c>
      <c r="B192" s="143" t="s">
        <v>298</v>
      </c>
      <c r="C192" s="146"/>
      <c r="D192" s="144" t="s">
        <v>413</v>
      </c>
      <c r="E192" s="23"/>
      <c r="F192" s="39">
        <f>F193</f>
        <v>0</v>
      </c>
      <c r="G192" s="39">
        <f>G193</f>
        <v>0</v>
      </c>
      <c r="H192" s="175">
        <f t="shared" si="3"/>
        <v>0</v>
      </c>
    </row>
    <row r="193" spans="1:8" s="16" customFormat="1" ht="75" hidden="1" x14ac:dyDescent="0.3">
      <c r="A193" s="99" t="s">
        <v>299</v>
      </c>
      <c r="B193" s="86" t="s">
        <v>300</v>
      </c>
      <c r="C193" s="87" t="s">
        <v>301</v>
      </c>
      <c r="D193" s="88" t="s">
        <v>302</v>
      </c>
      <c r="E193" s="23" t="s">
        <v>371</v>
      </c>
      <c r="F193" s="39"/>
      <c r="G193" s="39"/>
      <c r="H193" s="175">
        <f t="shared" si="3"/>
        <v>0</v>
      </c>
    </row>
    <row r="194" spans="1:8" s="16" customFormat="1" ht="64.5" customHeight="1" x14ac:dyDescent="0.3">
      <c r="A194" s="100" t="s">
        <v>521</v>
      </c>
      <c r="B194" s="51" t="s">
        <v>522</v>
      </c>
      <c r="C194" s="70" t="s">
        <v>523</v>
      </c>
      <c r="D194" s="12" t="s">
        <v>524</v>
      </c>
      <c r="E194" s="23" t="s">
        <v>370</v>
      </c>
      <c r="F194" s="39"/>
      <c r="G194" s="39">
        <v>40000</v>
      </c>
      <c r="H194" s="175">
        <f t="shared" si="3"/>
        <v>40000</v>
      </c>
    </row>
    <row r="195" spans="1:8" s="16" customFormat="1" ht="37.5" x14ac:dyDescent="0.3">
      <c r="A195" s="97" t="s">
        <v>303</v>
      </c>
      <c r="B195" s="70" t="s">
        <v>269</v>
      </c>
      <c r="C195" s="70" t="s">
        <v>41</v>
      </c>
      <c r="D195" s="90" t="s">
        <v>270</v>
      </c>
      <c r="E195" s="300" t="s">
        <v>366</v>
      </c>
      <c r="F195" s="39"/>
      <c r="G195" s="39">
        <v>4309</v>
      </c>
      <c r="H195" s="175">
        <f t="shared" si="3"/>
        <v>4309</v>
      </c>
    </row>
    <row r="196" spans="1:8" s="16" customFormat="1" ht="38.25" customHeight="1" x14ac:dyDescent="0.3">
      <c r="A196" s="101" t="s">
        <v>304</v>
      </c>
      <c r="B196" s="51" t="s">
        <v>121</v>
      </c>
      <c r="C196" s="51" t="s">
        <v>305</v>
      </c>
      <c r="D196" s="91" t="s">
        <v>306</v>
      </c>
      <c r="E196" s="300" t="s">
        <v>372</v>
      </c>
      <c r="F196" s="39">
        <f>F197</f>
        <v>0</v>
      </c>
      <c r="G196" s="39">
        <v>12939331</v>
      </c>
      <c r="H196" s="175">
        <f t="shared" si="3"/>
        <v>12939331</v>
      </c>
    </row>
    <row r="197" spans="1:8" s="16" customFormat="1" ht="37.5" x14ac:dyDescent="0.3">
      <c r="A197" s="97" t="s">
        <v>307</v>
      </c>
      <c r="B197" s="89" t="s">
        <v>308</v>
      </c>
      <c r="C197" s="89"/>
      <c r="D197" s="92" t="s">
        <v>309</v>
      </c>
      <c r="E197" s="300"/>
      <c r="F197" s="39">
        <f>F198+F199+F200</f>
        <v>0</v>
      </c>
      <c r="G197" s="39">
        <f>G198+G199+G200</f>
        <v>3543883</v>
      </c>
      <c r="H197" s="175">
        <f t="shared" si="3"/>
        <v>3543883</v>
      </c>
    </row>
    <row r="198" spans="1:8" s="16" customFormat="1" ht="37.5" x14ac:dyDescent="0.3">
      <c r="A198" s="102" t="s">
        <v>310</v>
      </c>
      <c r="B198" s="86" t="s">
        <v>311</v>
      </c>
      <c r="C198" s="86" t="s">
        <v>305</v>
      </c>
      <c r="D198" s="93" t="s">
        <v>312</v>
      </c>
      <c r="E198" s="300" t="s">
        <v>372</v>
      </c>
      <c r="F198" s="39"/>
      <c r="G198" s="39">
        <v>81852</v>
      </c>
      <c r="H198" s="175">
        <f t="shared" si="3"/>
        <v>81852</v>
      </c>
    </row>
    <row r="199" spans="1:8" s="16" customFormat="1" ht="37.5" x14ac:dyDescent="0.3">
      <c r="A199" s="102" t="s">
        <v>313</v>
      </c>
      <c r="B199" s="86" t="s">
        <v>314</v>
      </c>
      <c r="C199" s="86" t="s">
        <v>305</v>
      </c>
      <c r="D199" s="93" t="s">
        <v>315</v>
      </c>
      <c r="E199" s="300" t="s">
        <v>372</v>
      </c>
      <c r="F199" s="39"/>
      <c r="G199" s="39">
        <v>1482031</v>
      </c>
      <c r="H199" s="175">
        <f t="shared" si="3"/>
        <v>1482031</v>
      </c>
    </row>
    <row r="200" spans="1:8" s="16" customFormat="1" ht="37.5" x14ac:dyDescent="0.3">
      <c r="A200" s="102" t="s">
        <v>316</v>
      </c>
      <c r="B200" s="86" t="s">
        <v>317</v>
      </c>
      <c r="C200" s="86" t="s">
        <v>305</v>
      </c>
      <c r="D200" s="93" t="s">
        <v>318</v>
      </c>
      <c r="E200" s="300" t="s">
        <v>372</v>
      </c>
      <c r="F200" s="39"/>
      <c r="G200" s="39">
        <v>1980000</v>
      </c>
      <c r="H200" s="175">
        <f t="shared" si="3"/>
        <v>1980000</v>
      </c>
    </row>
    <row r="201" spans="1:8" s="16" customFormat="1" ht="72" customHeight="1" x14ac:dyDescent="0.3">
      <c r="A201" s="101" t="s">
        <v>441</v>
      </c>
      <c r="B201" s="60" t="s">
        <v>442</v>
      </c>
      <c r="C201" s="60" t="s">
        <v>305</v>
      </c>
      <c r="D201" s="12" t="s">
        <v>443</v>
      </c>
      <c r="E201" s="300" t="s">
        <v>372</v>
      </c>
      <c r="F201" s="62"/>
      <c r="G201" s="40">
        <v>218331</v>
      </c>
      <c r="H201" s="301">
        <f t="shared" si="3"/>
        <v>218331</v>
      </c>
    </row>
    <row r="202" spans="1:8" ht="18.75" hidden="1" x14ac:dyDescent="0.3">
      <c r="A202" s="362" t="s">
        <v>107</v>
      </c>
      <c r="B202" s="302" t="s">
        <v>125</v>
      </c>
      <c r="C202" s="343" t="s">
        <v>52</v>
      </c>
      <c r="D202" s="344" t="s">
        <v>148</v>
      </c>
      <c r="E202" s="23"/>
      <c r="F202" s="72"/>
      <c r="G202" s="71"/>
      <c r="H202" s="301">
        <f t="shared" si="3"/>
        <v>0</v>
      </c>
    </row>
    <row r="203" spans="1:8" ht="18.75" x14ac:dyDescent="0.3">
      <c r="A203" s="370" t="s">
        <v>484</v>
      </c>
      <c r="B203" s="146" t="s">
        <v>486</v>
      </c>
      <c r="C203" s="146"/>
      <c r="D203" s="354" t="s">
        <v>488</v>
      </c>
      <c r="E203" s="348"/>
      <c r="F203" s="74"/>
      <c r="G203" s="349">
        <f>G204+G206+G205</f>
        <v>14484874</v>
      </c>
      <c r="H203" s="301">
        <f t="shared" si="3"/>
        <v>14484874</v>
      </c>
    </row>
    <row r="204" spans="1:8" s="198" customFormat="1" ht="75" x14ac:dyDescent="0.3">
      <c r="A204" s="395" t="s">
        <v>485</v>
      </c>
      <c r="B204" s="87" t="s">
        <v>487</v>
      </c>
      <c r="C204" s="87" t="s">
        <v>17</v>
      </c>
      <c r="D204" s="355" t="s">
        <v>489</v>
      </c>
      <c r="E204" s="348" t="s">
        <v>369</v>
      </c>
      <c r="F204" s="351"/>
      <c r="G204" s="352">
        <v>2567344</v>
      </c>
      <c r="H204" s="353">
        <f t="shared" si="3"/>
        <v>2567344</v>
      </c>
    </row>
    <row r="205" spans="1:8" s="198" customFormat="1" ht="75" x14ac:dyDescent="0.3">
      <c r="A205" s="395" t="s">
        <v>511</v>
      </c>
      <c r="B205" s="87" t="s">
        <v>512</v>
      </c>
      <c r="C205" s="87" t="s">
        <v>17</v>
      </c>
      <c r="D205" s="355" t="s">
        <v>513</v>
      </c>
      <c r="E205" s="348" t="s">
        <v>514</v>
      </c>
      <c r="F205" s="351"/>
      <c r="G205" s="352">
        <v>2628866</v>
      </c>
      <c r="H205" s="353">
        <f t="shared" si="3"/>
        <v>2628866</v>
      </c>
    </row>
    <row r="206" spans="1:8" s="198" customFormat="1" ht="56.25" x14ac:dyDescent="0.3">
      <c r="A206" s="395" t="s">
        <v>495</v>
      </c>
      <c r="B206" s="87" t="s">
        <v>496</v>
      </c>
      <c r="C206" s="87" t="s">
        <v>17</v>
      </c>
      <c r="D206" s="355" t="s">
        <v>497</v>
      </c>
      <c r="E206" s="348" t="s">
        <v>498</v>
      </c>
      <c r="F206" s="351"/>
      <c r="G206" s="352">
        <v>9288664</v>
      </c>
      <c r="H206" s="353">
        <f t="shared" si="3"/>
        <v>9288664</v>
      </c>
    </row>
    <row r="207" spans="1:8" ht="56.25" x14ac:dyDescent="0.3">
      <c r="A207" s="356" t="s">
        <v>444</v>
      </c>
      <c r="B207" s="345" t="s">
        <v>434</v>
      </c>
      <c r="C207" s="345"/>
      <c r="D207" s="230" t="s">
        <v>438</v>
      </c>
      <c r="E207" s="346"/>
      <c r="F207" s="40">
        <f>F208</f>
        <v>0</v>
      </c>
      <c r="G207" s="40">
        <f>G208</f>
        <v>37550000</v>
      </c>
      <c r="H207" s="347">
        <f t="shared" si="3"/>
        <v>37550000</v>
      </c>
    </row>
    <row r="208" spans="1:8" ht="45.75" customHeight="1" thickBot="1" x14ac:dyDescent="0.35">
      <c r="A208" s="408" t="s">
        <v>445</v>
      </c>
      <c r="B208" s="409" t="s">
        <v>435</v>
      </c>
      <c r="C208" s="409" t="s">
        <v>437</v>
      </c>
      <c r="D208" s="410" t="s">
        <v>439</v>
      </c>
      <c r="E208" s="411" t="s">
        <v>372</v>
      </c>
      <c r="F208" s="412"/>
      <c r="G208" s="413">
        <v>37550000</v>
      </c>
      <c r="H208" s="288">
        <f t="shared" si="3"/>
        <v>37550000</v>
      </c>
    </row>
    <row r="209" spans="1:8" ht="38.25" hidden="1" thickBot="1" x14ac:dyDescent="0.35">
      <c r="A209" s="381" t="s">
        <v>108</v>
      </c>
      <c r="B209" s="399" t="s">
        <v>44</v>
      </c>
      <c r="C209" s="400" t="s">
        <v>43</v>
      </c>
      <c r="D209" s="401" t="s">
        <v>102</v>
      </c>
      <c r="E209" s="402"/>
      <c r="F209" s="75"/>
      <c r="G209" s="75"/>
      <c r="H209" s="208">
        <f t="shared" si="3"/>
        <v>0</v>
      </c>
    </row>
    <row r="210" spans="1:8" ht="57" hidden="1" thickBot="1" x14ac:dyDescent="0.35">
      <c r="A210" s="382" t="s">
        <v>161</v>
      </c>
      <c r="B210" s="303"/>
      <c r="C210" s="214"/>
      <c r="D210" s="304" t="s">
        <v>159</v>
      </c>
      <c r="E210" s="305"/>
      <c r="F210" s="306">
        <f>SUM(F211:F218)</f>
        <v>0</v>
      </c>
      <c r="G210" s="306">
        <f>SUM(G211:G218)</f>
        <v>0</v>
      </c>
      <c r="H210" s="189">
        <f t="shared" si="3"/>
        <v>0</v>
      </c>
    </row>
    <row r="211" spans="1:8" ht="75.75" hidden="1" thickBot="1" x14ac:dyDescent="0.35">
      <c r="A211" s="383" t="s">
        <v>162</v>
      </c>
      <c r="B211" s="218" t="s">
        <v>163</v>
      </c>
      <c r="C211" s="218" t="s">
        <v>123</v>
      </c>
      <c r="D211" s="307" t="s">
        <v>160</v>
      </c>
      <c r="E211" s="27" t="s">
        <v>173</v>
      </c>
      <c r="F211" s="73"/>
      <c r="G211" s="73"/>
      <c r="H211" s="189">
        <f t="shared" si="3"/>
        <v>0</v>
      </c>
    </row>
    <row r="212" spans="1:8" ht="75.75" hidden="1" thickBot="1" x14ac:dyDescent="0.35">
      <c r="A212" s="383" t="s">
        <v>162</v>
      </c>
      <c r="B212" s="218" t="s">
        <v>163</v>
      </c>
      <c r="C212" s="61" t="s">
        <v>123</v>
      </c>
      <c r="D212" s="308" t="s">
        <v>160</v>
      </c>
      <c r="E212" s="23" t="s">
        <v>166</v>
      </c>
      <c r="F212" s="74"/>
      <c r="G212" s="74"/>
      <c r="H212" s="189">
        <f t="shared" si="3"/>
        <v>0</v>
      </c>
    </row>
    <row r="213" spans="1:8" ht="75.75" hidden="1" thickBot="1" x14ac:dyDescent="0.35">
      <c r="A213" s="383" t="s">
        <v>162</v>
      </c>
      <c r="B213" s="218" t="s">
        <v>163</v>
      </c>
      <c r="C213" s="309" t="s">
        <v>123</v>
      </c>
      <c r="D213" s="308" t="s">
        <v>160</v>
      </c>
      <c r="E213" s="23" t="s">
        <v>164</v>
      </c>
      <c r="F213" s="44"/>
      <c r="G213" s="74"/>
      <c r="H213" s="189">
        <f t="shared" si="3"/>
        <v>0</v>
      </c>
    </row>
    <row r="214" spans="1:8" ht="75.75" hidden="1" thickBot="1" x14ac:dyDescent="0.35">
      <c r="A214" s="383" t="s">
        <v>162</v>
      </c>
      <c r="B214" s="218" t="s">
        <v>163</v>
      </c>
      <c r="C214" s="309" t="s">
        <v>123</v>
      </c>
      <c r="D214" s="308" t="s">
        <v>160</v>
      </c>
      <c r="E214" s="23" t="s">
        <v>184</v>
      </c>
      <c r="F214" s="44"/>
      <c r="G214" s="74"/>
      <c r="H214" s="189">
        <f t="shared" si="3"/>
        <v>0</v>
      </c>
    </row>
    <row r="215" spans="1:8" ht="75.75" hidden="1" thickBot="1" x14ac:dyDescent="0.35">
      <c r="A215" s="383" t="s">
        <v>162</v>
      </c>
      <c r="B215" s="218" t="s">
        <v>163</v>
      </c>
      <c r="C215" s="309" t="s">
        <v>123</v>
      </c>
      <c r="D215" s="308" t="s">
        <v>160</v>
      </c>
      <c r="E215" s="23" t="s">
        <v>185</v>
      </c>
      <c r="F215" s="44"/>
      <c r="G215" s="74"/>
      <c r="H215" s="189">
        <f t="shared" si="3"/>
        <v>0</v>
      </c>
    </row>
    <row r="216" spans="1:8" ht="75.75" hidden="1" thickBot="1" x14ac:dyDescent="0.35">
      <c r="A216" s="383" t="s">
        <v>162</v>
      </c>
      <c r="B216" s="218" t="s">
        <v>163</v>
      </c>
      <c r="C216" s="309" t="s">
        <v>123</v>
      </c>
      <c r="D216" s="308" t="s">
        <v>160</v>
      </c>
      <c r="E216" s="23" t="s">
        <v>167</v>
      </c>
      <c r="F216" s="44"/>
      <c r="G216" s="74"/>
      <c r="H216" s="189">
        <f t="shared" si="3"/>
        <v>0</v>
      </c>
    </row>
    <row r="217" spans="1:8" ht="75.75" hidden="1" thickBot="1" x14ac:dyDescent="0.35">
      <c r="A217" s="383" t="s">
        <v>162</v>
      </c>
      <c r="B217" s="218" t="s">
        <v>163</v>
      </c>
      <c r="C217" s="309" t="s">
        <v>123</v>
      </c>
      <c r="D217" s="308" t="s">
        <v>160</v>
      </c>
      <c r="E217" s="23" t="s">
        <v>176</v>
      </c>
      <c r="F217" s="44"/>
      <c r="G217" s="74"/>
      <c r="H217" s="189">
        <f t="shared" si="3"/>
        <v>0</v>
      </c>
    </row>
    <row r="218" spans="1:8" ht="75.75" hidden="1" thickBot="1" x14ac:dyDescent="0.35">
      <c r="A218" s="383" t="s">
        <v>162</v>
      </c>
      <c r="B218" s="218" t="s">
        <v>163</v>
      </c>
      <c r="C218" s="309" t="s">
        <v>123</v>
      </c>
      <c r="D218" s="308" t="s">
        <v>160</v>
      </c>
      <c r="E218" s="23" t="s">
        <v>177</v>
      </c>
      <c r="F218" s="74"/>
      <c r="G218" s="74"/>
      <c r="H218" s="189">
        <f t="shared" si="3"/>
        <v>0</v>
      </c>
    </row>
    <row r="219" spans="1:8" ht="19.5" hidden="1" thickBot="1" x14ac:dyDescent="0.35">
      <c r="A219" s="381"/>
      <c r="B219" s="310"/>
      <c r="C219" s="310"/>
      <c r="D219" s="21"/>
      <c r="E219" s="311"/>
      <c r="F219" s="75"/>
      <c r="G219" s="75"/>
      <c r="H219" s="189">
        <f t="shared" si="3"/>
        <v>0</v>
      </c>
    </row>
    <row r="220" spans="1:8" ht="55.5" customHeight="1" thickBot="1" x14ac:dyDescent="0.25">
      <c r="A220" s="368" t="s">
        <v>192</v>
      </c>
      <c r="B220" s="312"/>
      <c r="C220" s="312"/>
      <c r="D220" s="313" t="s">
        <v>45</v>
      </c>
      <c r="E220" s="313"/>
      <c r="F220" s="56">
        <f>F223+F224+F231+F226+F228+F229</f>
        <v>299000</v>
      </c>
      <c r="G220" s="56">
        <f>G223+G224+G231+G226+G228+G229</f>
        <v>38560200</v>
      </c>
      <c r="H220" s="189">
        <f t="shared" ref="H220:H229" si="4">F220+G220</f>
        <v>38859200</v>
      </c>
    </row>
    <row r="221" spans="1:8" ht="19.5" hidden="1" thickBot="1" x14ac:dyDescent="0.35">
      <c r="A221" s="299"/>
      <c r="B221" s="69"/>
      <c r="C221" s="69"/>
      <c r="D221" s="69"/>
      <c r="E221" s="69"/>
      <c r="F221" s="56"/>
      <c r="G221" s="69"/>
      <c r="H221" s="208"/>
    </row>
    <row r="222" spans="1:8" ht="54" hidden="1" customHeight="1" x14ac:dyDescent="0.2">
      <c r="A222" s="362"/>
      <c r="B222" s="60"/>
      <c r="C222" s="60"/>
      <c r="D222" s="236"/>
      <c r="E222" s="6" t="s">
        <v>46</v>
      </c>
      <c r="F222" s="147">
        <f>F228+F241</f>
        <v>0</v>
      </c>
      <c r="G222" s="57"/>
      <c r="H222" s="193">
        <f t="shared" si="4"/>
        <v>0</v>
      </c>
    </row>
    <row r="223" spans="1:8" ht="56.25" customHeight="1" x14ac:dyDescent="0.2">
      <c r="A223" s="362" t="s">
        <v>280</v>
      </c>
      <c r="B223" s="49" t="s">
        <v>281</v>
      </c>
      <c r="C223" s="49" t="s">
        <v>12</v>
      </c>
      <c r="D223" s="314" t="s">
        <v>282</v>
      </c>
      <c r="E223" s="435" t="s">
        <v>360</v>
      </c>
      <c r="F223" s="162">
        <v>249000</v>
      </c>
      <c r="G223" s="39"/>
      <c r="H223" s="175">
        <f t="shared" si="4"/>
        <v>249000</v>
      </c>
    </row>
    <row r="224" spans="1:8" ht="56.25" customHeight="1" x14ac:dyDescent="0.2">
      <c r="A224" s="370" t="s">
        <v>446</v>
      </c>
      <c r="B224" s="61" t="s">
        <v>203</v>
      </c>
      <c r="C224" s="61"/>
      <c r="D224" s="315" t="s">
        <v>205</v>
      </c>
      <c r="E224" s="436"/>
      <c r="F224" s="39">
        <f>F225</f>
        <v>50000</v>
      </c>
      <c r="G224" s="39">
        <f>G225</f>
        <v>0</v>
      </c>
      <c r="H224" s="175">
        <f t="shared" si="4"/>
        <v>50000</v>
      </c>
    </row>
    <row r="225" spans="1:8" s="198" customFormat="1" ht="37.5" x14ac:dyDescent="0.2">
      <c r="A225" s="384" t="s">
        <v>447</v>
      </c>
      <c r="B225" s="316" t="s">
        <v>204</v>
      </c>
      <c r="C225" s="316" t="s">
        <v>17</v>
      </c>
      <c r="D225" s="317" t="s">
        <v>206</v>
      </c>
      <c r="E225" s="437"/>
      <c r="F225" s="163">
        <v>50000</v>
      </c>
      <c r="G225" s="129"/>
      <c r="H225" s="132">
        <f t="shared" si="4"/>
        <v>50000</v>
      </c>
    </row>
    <row r="226" spans="1:8" ht="37.5" x14ac:dyDescent="0.3">
      <c r="A226" s="299" t="s">
        <v>448</v>
      </c>
      <c r="B226" s="140" t="s">
        <v>450</v>
      </c>
      <c r="C226" s="140"/>
      <c r="D226" s="318" t="s">
        <v>453</v>
      </c>
      <c r="E226" s="161"/>
      <c r="F226" s="54">
        <f>F227</f>
        <v>0</v>
      </c>
      <c r="G226" s="54">
        <f>G227</f>
        <v>421200</v>
      </c>
      <c r="H226" s="242">
        <f t="shared" si="4"/>
        <v>421200</v>
      </c>
    </row>
    <row r="227" spans="1:8" s="198" customFormat="1" ht="75" x14ac:dyDescent="0.3">
      <c r="A227" s="371" t="s">
        <v>449</v>
      </c>
      <c r="B227" s="141" t="s">
        <v>451</v>
      </c>
      <c r="C227" s="141" t="s">
        <v>452</v>
      </c>
      <c r="D227" s="319" t="s">
        <v>454</v>
      </c>
      <c r="E227" s="161" t="s">
        <v>72</v>
      </c>
      <c r="F227" s="163"/>
      <c r="G227" s="139">
        <v>421200</v>
      </c>
      <c r="H227" s="175">
        <f t="shared" si="4"/>
        <v>421200</v>
      </c>
    </row>
    <row r="228" spans="1:8" ht="56.25" x14ac:dyDescent="0.3">
      <c r="A228" s="383" t="s">
        <v>283</v>
      </c>
      <c r="B228" s="320" t="s">
        <v>284</v>
      </c>
      <c r="C228" s="320" t="s">
        <v>17</v>
      </c>
      <c r="D228" s="321" t="s">
        <v>285</v>
      </c>
      <c r="E228" s="389" t="s">
        <v>361</v>
      </c>
      <c r="F228" s="54"/>
      <c r="G228" s="39">
        <v>139000</v>
      </c>
      <c r="H228" s="175">
        <f t="shared" si="4"/>
        <v>139000</v>
      </c>
    </row>
    <row r="229" spans="1:8" ht="57" thickBot="1" x14ac:dyDescent="0.35">
      <c r="A229" s="385" t="s">
        <v>455</v>
      </c>
      <c r="B229" s="322" t="s">
        <v>424</v>
      </c>
      <c r="C229" s="322" t="s">
        <v>17</v>
      </c>
      <c r="D229" s="22" t="s">
        <v>95</v>
      </c>
      <c r="E229" s="167" t="s">
        <v>471</v>
      </c>
      <c r="F229" s="166"/>
      <c r="G229" s="162">
        <v>38000000</v>
      </c>
      <c r="H229" s="269">
        <f t="shared" si="4"/>
        <v>38000000</v>
      </c>
    </row>
    <row r="230" spans="1:8" ht="24.75" hidden="1" customHeight="1" thickBot="1" x14ac:dyDescent="0.35">
      <c r="A230" s="370" t="s">
        <v>446</v>
      </c>
      <c r="B230" s="61" t="s">
        <v>203</v>
      </c>
      <c r="C230" s="61"/>
      <c r="D230" s="315" t="s">
        <v>205</v>
      </c>
      <c r="E230" s="421"/>
      <c r="F230" s="39">
        <f>F231</f>
        <v>0</v>
      </c>
      <c r="G230" s="39">
        <f>G231</f>
        <v>0</v>
      </c>
      <c r="H230" s="175">
        <f>F230+G230</f>
        <v>0</v>
      </c>
    </row>
    <row r="231" spans="1:8" s="16" customFormat="1" ht="38.25" hidden="1" thickBot="1" x14ac:dyDescent="0.35">
      <c r="A231" s="384" t="s">
        <v>447</v>
      </c>
      <c r="B231" s="316" t="s">
        <v>204</v>
      </c>
      <c r="C231" s="316" t="s">
        <v>17</v>
      </c>
      <c r="D231" s="317" t="s">
        <v>206</v>
      </c>
      <c r="E231" s="422" t="s">
        <v>528</v>
      </c>
      <c r="F231" s="163"/>
      <c r="G231" s="129"/>
      <c r="H231" s="132">
        <f>F231+G231</f>
        <v>0</v>
      </c>
    </row>
    <row r="232" spans="1:8" s="298" customFormat="1" ht="57" thickBot="1" x14ac:dyDescent="0.4">
      <c r="A232" s="382" t="s">
        <v>478</v>
      </c>
      <c r="B232" s="327"/>
      <c r="C232" s="327"/>
      <c r="D232" s="328" t="s">
        <v>476</v>
      </c>
      <c r="E232" s="329"/>
      <c r="F232" s="53">
        <f>SUM(F233:F239)</f>
        <v>1050000</v>
      </c>
      <c r="G232" s="53">
        <f>SUM(G233:G239)</f>
        <v>300000</v>
      </c>
      <c r="H232" s="330">
        <f t="shared" ref="H232:H239" si="5">F232+G232</f>
        <v>1350000</v>
      </c>
    </row>
    <row r="233" spans="1:8" s="16" customFormat="1" ht="80.25" customHeight="1" x14ac:dyDescent="0.3">
      <c r="A233" s="383" t="s">
        <v>479</v>
      </c>
      <c r="B233" s="320" t="s">
        <v>481</v>
      </c>
      <c r="C233" s="320" t="s">
        <v>123</v>
      </c>
      <c r="D233" s="323" t="s">
        <v>480</v>
      </c>
      <c r="E233" s="424" t="s">
        <v>534</v>
      </c>
      <c r="F233" s="54">
        <v>100000</v>
      </c>
      <c r="G233" s="30"/>
      <c r="H233" s="242">
        <f t="shared" si="5"/>
        <v>100000</v>
      </c>
    </row>
    <row r="234" spans="1:8" s="16" customFormat="1" ht="75" x14ac:dyDescent="0.3">
      <c r="A234" s="370" t="s">
        <v>479</v>
      </c>
      <c r="B234" s="309" t="s">
        <v>481</v>
      </c>
      <c r="C234" s="309" t="s">
        <v>123</v>
      </c>
      <c r="D234" s="323" t="s">
        <v>480</v>
      </c>
      <c r="E234" s="348" t="s">
        <v>492</v>
      </c>
      <c r="F234" s="55">
        <v>380000</v>
      </c>
      <c r="G234" s="39">
        <v>20000</v>
      </c>
      <c r="H234" s="242">
        <f t="shared" si="5"/>
        <v>400000</v>
      </c>
    </row>
    <row r="235" spans="1:8" s="16" customFormat="1" ht="75" x14ac:dyDescent="0.3">
      <c r="A235" s="370" t="s">
        <v>479</v>
      </c>
      <c r="B235" s="309" t="s">
        <v>481</v>
      </c>
      <c r="C235" s="309" t="s">
        <v>123</v>
      </c>
      <c r="D235" s="323" t="s">
        <v>480</v>
      </c>
      <c r="E235" s="348" t="s">
        <v>509</v>
      </c>
      <c r="F235" s="55">
        <v>300000</v>
      </c>
      <c r="G235" s="39"/>
      <c r="H235" s="242">
        <f t="shared" si="5"/>
        <v>300000</v>
      </c>
    </row>
    <row r="236" spans="1:8" s="16" customFormat="1" ht="75" x14ac:dyDescent="0.3">
      <c r="A236" s="370" t="s">
        <v>479</v>
      </c>
      <c r="B236" s="309" t="s">
        <v>481</v>
      </c>
      <c r="C236" s="309" t="s">
        <v>123</v>
      </c>
      <c r="D236" s="323" t="s">
        <v>480</v>
      </c>
      <c r="E236" s="348" t="s">
        <v>505</v>
      </c>
      <c r="F236" s="55">
        <v>100000</v>
      </c>
      <c r="G236" s="39"/>
      <c r="H236" s="242">
        <f t="shared" si="5"/>
        <v>100000</v>
      </c>
    </row>
    <row r="237" spans="1:8" s="16" customFormat="1" ht="75" x14ac:dyDescent="0.3">
      <c r="A237" s="370" t="s">
        <v>479</v>
      </c>
      <c r="B237" s="309" t="s">
        <v>481</v>
      </c>
      <c r="C237" s="309" t="s">
        <v>123</v>
      </c>
      <c r="D237" s="323" t="s">
        <v>480</v>
      </c>
      <c r="E237" s="348" t="s">
        <v>508</v>
      </c>
      <c r="F237" s="55">
        <v>150000</v>
      </c>
      <c r="G237" s="39"/>
      <c r="H237" s="242">
        <f t="shared" si="5"/>
        <v>150000</v>
      </c>
    </row>
    <row r="238" spans="1:8" s="16" customFormat="1" ht="75" x14ac:dyDescent="0.3">
      <c r="A238" s="370" t="s">
        <v>479</v>
      </c>
      <c r="B238" s="309" t="s">
        <v>481</v>
      </c>
      <c r="C238" s="309" t="s">
        <v>123</v>
      </c>
      <c r="D238" s="323" t="s">
        <v>480</v>
      </c>
      <c r="E238" s="348" t="s">
        <v>490</v>
      </c>
      <c r="F238" s="55">
        <v>20000</v>
      </c>
      <c r="G238" s="39">
        <v>230000</v>
      </c>
      <c r="H238" s="242">
        <f t="shared" si="5"/>
        <v>250000</v>
      </c>
    </row>
    <row r="239" spans="1:8" s="16" customFormat="1" ht="75.75" thickBot="1" x14ac:dyDescent="0.35">
      <c r="A239" s="386" t="s">
        <v>479</v>
      </c>
      <c r="B239" s="331" t="s">
        <v>481</v>
      </c>
      <c r="C239" s="331" t="s">
        <v>123</v>
      </c>
      <c r="D239" s="332" t="s">
        <v>480</v>
      </c>
      <c r="E239" s="414" t="s">
        <v>491</v>
      </c>
      <c r="F239" s="118"/>
      <c r="G239" s="162">
        <v>50000</v>
      </c>
      <c r="H239" s="242">
        <f t="shared" si="5"/>
        <v>50000</v>
      </c>
    </row>
    <row r="240" spans="1:8" s="178" customFormat="1" ht="34.9" customHeight="1" thickBot="1" x14ac:dyDescent="0.35">
      <c r="A240" s="387"/>
      <c r="B240" s="333"/>
      <c r="C240" s="334"/>
      <c r="D240" s="335" t="s">
        <v>56</v>
      </c>
      <c r="E240" s="336"/>
      <c r="F240" s="337">
        <f>F10+F61+F133+F67+F90+F123+F145+F220+F127+F183+F210+F232</f>
        <v>116919198</v>
      </c>
      <c r="G240" s="337">
        <f>G10+G61+G133+G67+G90+G123+G145+G220+G127+G183+G210+G232</f>
        <v>188789835</v>
      </c>
      <c r="H240" s="338">
        <f>H10+H61+H133+H67+H90+H123+H145+H220+H127+H183+H210+H232</f>
        <v>305709033</v>
      </c>
    </row>
    <row r="241" spans="1:10" x14ac:dyDescent="0.2">
      <c r="D241" s="217"/>
    </row>
    <row r="242" spans="1:10" hidden="1" x14ac:dyDescent="0.2"/>
    <row r="243" spans="1:10" s="178" customFormat="1" ht="21.75" customHeight="1" x14ac:dyDescent="0.3">
      <c r="A243" s="388"/>
      <c r="B243" s="178" t="s">
        <v>58</v>
      </c>
      <c r="C243" s="324"/>
      <c r="F243" s="325"/>
      <c r="G243" s="178" t="s">
        <v>526</v>
      </c>
    </row>
    <row r="244" spans="1:10" s="178" customFormat="1" ht="18.75" x14ac:dyDescent="0.3">
      <c r="A244" s="388"/>
    </row>
    <row r="245" spans="1:10" s="178" customFormat="1" ht="24" customHeight="1" x14ac:dyDescent="0.3">
      <c r="A245" s="388"/>
      <c r="B245" s="431" t="s">
        <v>71</v>
      </c>
      <c r="C245" s="431"/>
      <c r="D245" s="431"/>
      <c r="G245" s="178" t="s">
        <v>527</v>
      </c>
      <c r="H245" s="326"/>
      <c r="I245" s="326"/>
      <c r="J245" s="326"/>
    </row>
    <row r="247" spans="1:10" hidden="1" x14ac:dyDescent="0.2"/>
  </sheetData>
  <sheetProtection selectLockedCells="1" selectUnlockedCells="1"/>
  <mergeCells count="7">
    <mergeCell ref="F5:H6"/>
    <mergeCell ref="B7:H7"/>
    <mergeCell ref="B245:D245"/>
    <mergeCell ref="E33:E35"/>
    <mergeCell ref="E223:E225"/>
    <mergeCell ref="E139:E144"/>
    <mergeCell ref="E92:E97"/>
  </mergeCells>
  <phoneticPr fontId="17" type="noConversion"/>
  <pageMargins left="0.62992125984251968" right="0.27559055118110237" top="0.43307086614173229" bottom="0.35433070866141736" header="0.31496062992125984" footer="0.51181102362204722"/>
  <pageSetup paperSize="9" scale="42" firstPageNumber="0" fitToHeight="5" orientation="portrait" verticalDpi="300" r:id="rId1"/>
  <headerFooter differentFirst="1" alignWithMargins="0">
    <oddHeader>&amp;RПродовження додатка</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Лист1</vt:lpstr>
      <vt:lpstr>Лист1!Заголовки_для_печати</vt:lpstr>
      <vt:lpstr>Лист1!Область_печати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Irina</dc:creator>
  <cp:lastModifiedBy>Пользователь Windows</cp:lastModifiedBy>
  <cp:lastPrinted>2018-09-20T10:02:17Z</cp:lastPrinted>
  <dcterms:created xsi:type="dcterms:W3CDTF">2016-01-05T10:54:52Z</dcterms:created>
  <dcterms:modified xsi:type="dcterms:W3CDTF">2021-10-12T07:15:15Z</dcterms:modified>
</cp:coreProperties>
</file>